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lourenco\Desktop\"/>
    </mc:Choice>
  </mc:AlternateContent>
  <xr:revisionPtr revIDLastSave="0" documentId="8_{D7A74F0F-3AEA-4995-85E1-6DBA7B2BFD97}" xr6:coauthVersionLast="47" xr6:coauthVersionMax="47" xr10:uidLastSave="{00000000-0000-0000-0000-000000000000}"/>
  <bookViews>
    <workbookView xWindow="-120" yWindow="-120" windowWidth="29040" windowHeight="15720" tabRatio="812" firstSheet="2" activeTab="4" xr2:uid="{00000000-000D-0000-FFFF-FFFF00000000}"/>
  </bookViews>
  <sheets>
    <sheet name="Capa" sheetId="1" r:id="rId1"/>
    <sheet name="Instruções de preenchimento" sheetId="2" r:id="rId2"/>
    <sheet name="1_Caracterização" sheetId="3" r:id="rId3"/>
    <sheet name="2_Infraestruturas_Alta" sheetId="4" r:id="rId4"/>
    <sheet name="3_Atividade_METAS_Alta" sheetId="5" r:id="rId5"/>
    <sheet name="4_Invest-Medidas-Alta (Resumo)" sheetId="6" r:id="rId6"/>
    <sheet name="4.1" sheetId="7" r:id="rId7"/>
    <sheet name="4.2" sheetId="8" r:id="rId8"/>
    <sheet name="4.3" sheetId="9" r:id="rId9"/>
    <sheet name="4.4" sheetId="10" r:id="rId10"/>
    <sheet name="4.5" sheetId="11" r:id="rId11"/>
    <sheet name="4.6" sheetId="12" r:id="rId12"/>
    <sheet name="4.7" sheetId="13" r:id="rId13"/>
    <sheet name="4.8" sheetId="14" r:id="rId14"/>
    <sheet name="4.9" sheetId="15" r:id="rId15"/>
    <sheet name="4.10" sheetId="16" r:id="rId16"/>
    <sheet name="4.11" sheetId="17" r:id="rId17"/>
    <sheet name="4.12" sheetId="18" r:id="rId18"/>
    <sheet name="4.13" sheetId="19" r:id="rId19"/>
    <sheet name="4.14" sheetId="20" r:id="rId20"/>
    <sheet name="4.15" sheetId="21" r:id="rId21"/>
    <sheet name="5_Infraestruturas_Baixa" sheetId="22" r:id="rId22"/>
    <sheet name="6_Atividade_METAS_Baixa" sheetId="23" r:id="rId23"/>
    <sheet name="7_Invest-Medidas-Baixa (Resumo)" sheetId="24" r:id="rId24"/>
    <sheet name="7.1" sheetId="25" r:id="rId25"/>
    <sheet name="7.2" sheetId="26" r:id="rId26"/>
    <sheet name="7.3" sheetId="27" r:id="rId27"/>
    <sheet name="7.4" sheetId="28" r:id="rId28"/>
    <sheet name="7.5" sheetId="29" r:id="rId29"/>
    <sheet name="7.6" sheetId="30" r:id="rId30"/>
    <sheet name="7.7" sheetId="31" r:id="rId31"/>
    <sheet name="7.8" sheetId="32" r:id="rId32"/>
    <sheet name="7.9" sheetId="33" r:id="rId33"/>
    <sheet name="7.10" sheetId="34" r:id="rId34"/>
    <sheet name="7.11" sheetId="35" r:id="rId35"/>
    <sheet name="7.12" sheetId="36" r:id="rId36"/>
    <sheet name="7.13" sheetId="37" r:id="rId37"/>
    <sheet name="7.14" sheetId="38" r:id="rId38"/>
    <sheet name="7.15" sheetId="39" r:id="rId39"/>
    <sheet name="8_Fluxograma IO" sheetId="40" r:id="rId40"/>
    <sheet name="Aux" sheetId="41" state="hidden" r:id="rId41"/>
  </sheets>
  <definedNames>
    <definedName name="Municípios">'1_Caracterização'!$B$23:$B$300</definedName>
    <definedName name="_xlnm.Print_Titles" localSheetId="38">'7.15'!$1:$3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1" i="32" l="1"/>
  <c r="L151" i="32"/>
  <c r="K151" i="32"/>
  <c r="J151" i="32"/>
  <c r="I151" i="32"/>
  <c r="H151" i="32"/>
  <c r="G151" i="32"/>
  <c r="L147" i="32"/>
  <c r="L148" i="32" s="1"/>
  <c r="K147" i="32"/>
  <c r="K148" i="32" s="1"/>
  <c r="M152" i="32"/>
  <c r="L152" i="32"/>
  <c r="K152" i="32"/>
  <c r="J152" i="32"/>
  <c r="I152" i="32"/>
  <c r="H152" i="32"/>
  <c r="G152" i="32"/>
  <c r="K43" i="22"/>
  <c r="N151" i="32" s="1"/>
  <c r="N152" i="32" s="1"/>
  <c r="J43" i="22"/>
  <c r="I43" i="22"/>
  <c r="H43" i="22"/>
  <c r="G43" i="22"/>
  <c r="F43" i="22"/>
  <c r="E43" i="22"/>
  <c r="D43" i="22"/>
  <c r="C43" i="22"/>
  <c r="K38" i="22"/>
  <c r="N147" i="32" s="1"/>
  <c r="N148" i="32" s="1"/>
  <c r="J38" i="22"/>
  <c r="M147" i="32" s="1"/>
  <c r="M148" i="32" s="1"/>
  <c r="I38" i="22"/>
  <c r="H38" i="22"/>
  <c r="G38" i="22"/>
  <c r="J147" i="32" s="1"/>
  <c r="J148" i="32" s="1"/>
  <c r="F38" i="22"/>
  <c r="I147" i="32" s="1"/>
  <c r="I148" i="32" s="1"/>
  <c r="E38" i="22"/>
  <c r="H147" i="32" s="1"/>
  <c r="H148" i="32" s="1"/>
  <c r="D38" i="22"/>
  <c r="G147" i="32" s="1"/>
  <c r="G148" i="32" s="1"/>
  <c r="C38" i="22"/>
  <c r="E69" i="40" l="1"/>
  <c r="E32" i="40"/>
  <c r="B132" i="39" l="1"/>
  <c r="B131" i="39"/>
  <c r="B130" i="39"/>
  <c r="B129" i="39"/>
  <c r="B128" i="39"/>
  <c r="B127" i="39"/>
  <c r="B126" i="39"/>
  <c r="B125" i="39"/>
  <c r="B124" i="39"/>
  <c r="B123" i="39"/>
  <c r="B122" i="39"/>
  <c r="B121" i="39"/>
  <c r="B120" i="39"/>
  <c r="B119" i="39"/>
  <c r="B118" i="39"/>
  <c r="B117" i="39"/>
  <c r="B116" i="39"/>
  <c r="B115" i="39"/>
  <c r="B114" i="39"/>
  <c r="B113" i="39"/>
  <c r="B112" i="39"/>
  <c r="B111" i="39"/>
  <c r="B110" i="39"/>
  <c r="B109" i="39"/>
  <c r="B108" i="39"/>
  <c r="B107" i="39"/>
  <c r="B106" i="39"/>
  <c r="B105" i="39"/>
  <c r="B104" i="39"/>
  <c r="B103" i="39"/>
  <c r="B102" i="39"/>
  <c r="B101" i="39"/>
  <c r="B100" i="39"/>
  <c r="B99" i="39"/>
  <c r="B98" i="39"/>
  <c r="B97" i="39"/>
  <c r="O96" i="39"/>
  <c r="N96" i="39"/>
  <c r="M96" i="39"/>
  <c r="L96" i="39"/>
  <c r="K96" i="39"/>
  <c r="K90" i="39" s="1"/>
  <c r="J96" i="39"/>
  <c r="J90" i="39" s="1"/>
  <c r="I96" i="39"/>
  <c r="I90" i="39" s="1"/>
  <c r="H96" i="39"/>
  <c r="H90" i="39" s="1"/>
  <c r="G96" i="39"/>
  <c r="G90" i="39" s="1"/>
  <c r="O90" i="39"/>
  <c r="N90" i="39"/>
  <c r="M90" i="39"/>
  <c r="L90" i="39"/>
  <c r="O50" i="39"/>
  <c r="N50" i="39"/>
  <c r="M50" i="39"/>
  <c r="L50" i="39"/>
  <c r="K50" i="39"/>
  <c r="J50" i="39"/>
  <c r="I50" i="39"/>
  <c r="H50" i="39"/>
  <c r="G50" i="39"/>
  <c r="J48" i="39"/>
  <c r="K48" i="39" s="1"/>
  <c r="L48" i="39" s="1"/>
  <c r="M48" i="39" s="1"/>
  <c r="N48" i="39" s="1"/>
  <c r="I48" i="39"/>
  <c r="H48" i="39"/>
  <c r="H17" i="39"/>
  <c r="I17" i="39" s="1"/>
  <c r="J17" i="39" s="1"/>
  <c r="K17" i="39" s="1"/>
  <c r="L17" i="39" s="1"/>
  <c r="M17" i="39" s="1"/>
  <c r="N17" i="39" s="1"/>
  <c r="B132" i="38"/>
  <c r="B131" i="38"/>
  <c r="B130" i="38"/>
  <c r="B129" i="38"/>
  <c r="B128" i="38"/>
  <c r="B127" i="38"/>
  <c r="B126" i="38"/>
  <c r="B125" i="38"/>
  <c r="B124" i="38"/>
  <c r="B123" i="38"/>
  <c r="B122" i="38"/>
  <c r="B121" i="38"/>
  <c r="B120" i="38"/>
  <c r="B119" i="38"/>
  <c r="B118" i="38"/>
  <c r="B117" i="38"/>
  <c r="B116" i="38"/>
  <c r="B115" i="38"/>
  <c r="B114" i="38"/>
  <c r="B113" i="38"/>
  <c r="B112" i="38"/>
  <c r="B111" i="38"/>
  <c r="B110" i="38"/>
  <c r="B109" i="38"/>
  <c r="B108" i="38"/>
  <c r="B107" i="38"/>
  <c r="B106" i="38"/>
  <c r="B105" i="38"/>
  <c r="B104" i="38"/>
  <c r="B103" i="38"/>
  <c r="B102" i="38"/>
  <c r="B101" i="38"/>
  <c r="B100" i="38"/>
  <c r="B99" i="38"/>
  <c r="B98" i="38"/>
  <c r="B97" i="38"/>
  <c r="O96" i="38"/>
  <c r="N96" i="38"/>
  <c r="N90" i="38" s="1"/>
  <c r="M96" i="38"/>
  <c r="M90" i="38" s="1"/>
  <c r="L96" i="38"/>
  <c r="L90" i="38" s="1"/>
  <c r="K96" i="38"/>
  <c r="K90" i="38" s="1"/>
  <c r="J96" i="38"/>
  <c r="J90" i="38" s="1"/>
  <c r="I96" i="38"/>
  <c r="I90" i="38" s="1"/>
  <c r="H96" i="38"/>
  <c r="H90" i="38" s="1"/>
  <c r="G96" i="38"/>
  <c r="O90" i="38"/>
  <c r="G90" i="38"/>
  <c r="O50" i="38"/>
  <c r="N50" i="38"/>
  <c r="M50" i="38"/>
  <c r="L50" i="38"/>
  <c r="K50" i="38"/>
  <c r="J50" i="38"/>
  <c r="I50" i="38"/>
  <c r="H50" i="38"/>
  <c r="G50" i="38"/>
  <c r="H48" i="38"/>
  <c r="I48" i="38" s="1"/>
  <c r="J48" i="38" s="1"/>
  <c r="K48" i="38" s="1"/>
  <c r="L48" i="38" s="1"/>
  <c r="M48" i="38" s="1"/>
  <c r="N48" i="38" s="1"/>
  <c r="H17" i="38"/>
  <c r="I17" i="38" s="1"/>
  <c r="J17" i="38" s="1"/>
  <c r="K17" i="38" s="1"/>
  <c r="L17" i="38" s="1"/>
  <c r="M17" i="38" s="1"/>
  <c r="N17" i="38" s="1"/>
  <c r="B132" i="37"/>
  <c r="B131" i="37"/>
  <c r="B130" i="37"/>
  <c r="B129" i="37"/>
  <c r="B128" i="37"/>
  <c r="B127" i="37"/>
  <c r="B126" i="37"/>
  <c r="B125" i="37"/>
  <c r="B124" i="37"/>
  <c r="B123" i="37"/>
  <c r="B122" i="37"/>
  <c r="B121" i="37"/>
  <c r="B120" i="37"/>
  <c r="B119" i="37"/>
  <c r="B118" i="37"/>
  <c r="B117" i="37"/>
  <c r="B116" i="37"/>
  <c r="B115" i="37"/>
  <c r="B114" i="37"/>
  <c r="B113" i="37"/>
  <c r="B112" i="37"/>
  <c r="B111" i="37"/>
  <c r="B110" i="37"/>
  <c r="B109" i="37"/>
  <c r="B108" i="37"/>
  <c r="B107" i="37"/>
  <c r="B106" i="37"/>
  <c r="B105" i="37"/>
  <c r="B104" i="37"/>
  <c r="B103" i="37"/>
  <c r="B102" i="37"/>
  <c r="B101" i="37"/>
  <c r="B100" i="37"/>
  <c r="B99" i="37"/>
  <c r="B98" i="37"/>
  <c r="B97" i="37"/>
  <c r="O96" i="37"/>
  <c r="N96" i="37"/>
  <c r="N90" i="37" s="1"/>
  <c r="M96" i="37"/>
  <c r="M90" i="37" s="1"/>
  <c r="L96" i="37"/>
  <c r="K96" i="37"/>
  <c r="K90" i="37" s="1"/>
  <c r="J96" i="37"/>
  <c r="J90" i="37" s="1"/>
  <c r="I96" i="37"/>
  <c r="I90" i="37" s="1"/>
  <c r="H96" i="37"/>
  <c r="H90" i="37" s="1"/>
  <c r="G96" i="37"/>
  <c r="G90" i="37" s="1"/>
  <c r="O90" i="37"/>
  <c r="L90" i="37"/>
  <c r="O50" i="37"/>
  <c r="N50" i="37"/>
  <c r="M50" i="37"/>
  <c r="L50" i="37"/>
  <c r="K50" i="37"/>
  <c r="J50" i="37"/>
  <c r="I50" i="37"/>
  <c r="H50" i="37"/>
  <c r="G50" i="37"/>
  <c r="H48" i="37"/>
  <c r="I48" i="37" s="1"/>
  <c r="J48" i="37" s="1"/>
  <c r="K48" i="37" s="1"/>
  <c r="L48" i="37" s="1"/>
  <c r="M48" i="37" s="1"/>
  <c r="N48" i="37" s="1"/>
  <c r="H17" i="37"/>
  <c r="I17" i="37" s="1"/>
  <c r="J17" i="37" s="1"/>
  <c r="K17" i="37" s="1"/>
  <c r="L17" i="37" s="1"/>
  <c r="M17" i="37" s="1"/>
  <c r="N17" i="37" s="1"/>
  <c r="B132" i="36"/>
  <c r="B131" i="36"/>
  <c r="B130" i="36"/>
  <c r="B129" i="36"/>
  <c r="B128" i="36"/>
  <c r="B127" i="36"/>
  <c r="B126" i="36"/>
  <c r="B125" i="36"/>
  <c r="B124" i="36"/>
  <c r="B123" i="36"/>
  <c r="B122" i="36"/>
  <c r="B121" i="36"/>
  <c r="B120" i="36"/>
  <c r="B119" i="36"/>
  <c r="B118" i="36"/>
  <c r="B117" i="36"/>
  <c r="B116" i="36"/>
  <c r="B115" i="36"/>
  <c r="B114" i="36"/>
  <c r="B113" i="36"/>
  <c r="B112" i="36"/>
  <c r="B111" i="36"/>
  <c r="B110" i="36"/>
  <c r="B109" i="36"/>
  <c r="B108" i="36"/>
  <c r="B107" i="36"/>
  <c r="B106" i="36"/>
  <c r="B105" i="36"/>
  <c r="B104" i="36"/>
  <c r="B103" i="36"/>
  <c r="B102" i="36"/>
  <c r="B101" i="36"/>
  <c r="B100" i="36"/>
  <c r="B99" i="36"/>
  <c r="B98" i="36"/>
  <c r="B97" i="36"/>
  <c r="O96" i="36"/>
  <c r="N96" i="36"/>
  <c r="M96" i="36"/>
  <c r="M90" i="36" s="1"/>
  <c r="L96" i="36"/>
  <c r="K96" i="36"/>
  <c r="K90" i="36" s="1"/>
  <c r="J96" i="36"/>
  <c r="J90" i="36" s="1"/>
  <c r="I96" i="36"/>
  <c r="I90" i="36" s="1"/>
  <c r="H96" i="36"/>
  <c r="H90" i="36" s="1"/>
  <c r="G96" i="36"/>
  <c r="G90" i="36" s="1"/>
  <c r="O90" i="36"/>
  <c r="N90" i="36"/>
  <c r="L90" i="36"/>
  <c r="O50" i="36"/>
  <c r="N50" i="36"/>
  <c r="M50" i="36"/>
  <c r="L50" i="36"/>
  <c r="K50" i="36"/>
  <c r="J50" i="36"/>
  <c r="I50" i="36"/>
  <c r="H50" i="36"/>
  <c r="G50" i="36"/>
  <c r="H48" i="36"/>
  <c r="I48" i="36" s="1"/>
  <c r="J48" i="36" s="1"/>
  <c r="K48" i="36" s="1"/>
  <c r="L48" i="36" s="1"/>
  <c r="M48" i="36" s="1"/>
  <c r="N48" i="36" s="1"/>
  <c r="H17" i="36"/>
  <c r="I17" i="36" s="1"/>
  <c r="J17" i="36" s="1"/>
  <c r="K17" i="36" s="1"/>
  <c r="L17" i="36" s="1"/>
  <c r="M17" i="36" s="1"/>
  <c r="N17" i="36" s="1"/>
  <c r="B132" i="35"/>
  <c r="B131" i="35"/>
  <c r="B130" i="35"/>
  <c r="B129" i="35"/>
  <c r="B128" i="35"/>
  <c r="B127" i="35"/>
  <c r="B126" i="35"/>
  <c r="B125" i="35"/>
  <c r="B124" i="35"/>
  <c r="B123" i="35"/>
  <c r="B122" i="35"/>
  <c r="B121" i="35"/>
  <c r="B120" i="35"/>
  <c r="B119" i="35"/>
  <c r="B118" i="35"/>
  <c r="B117" i="35"/>
  <c r="B116" i="35"/>
  <c r="B115" i="35"/>
  <c r="B114" i="35"/>
  <c r="B113" i="35"/>
  <c r="B112" i="35"/>
  <c r="B111" i="35"/>
  <c r="B110" i="35"/>
  <c r="B109" i="35"/>
  <c r="B108" i="35"/>
  <c r="B107" i="35"/>
  <c r="B106" i="35"/>
  <c r="B105" i="35"/>
  <c r="B104" i="35"/>
  <c r="B103" i="35"/>
  <c r="B102" i="35"/>
  <c r="B101" i="35"/>
  <c r="B100" i="35"/>
  <c r="B99" i="35"/>
  <c r="B98" i="35"/>
  <c r="B97" i="35"/>
  <c r="O96" i="35"/>
  <c r="O90" i="35" s="1"/>
  <c r="N96" i="35"/>
  <c r="M96" i="35"/>
  <c r="M90" i="35" s="1"/>
  <c r="L96" i="35"/>
  <c r="K96" i="35"/>
  <c r="J96" i="35"/>
  <c r="J90" i="35" s="1"/>
  <c r="I96" i="35"/>
  <c r="H96" i="35"/>
  <c r="H90" i="35" s="1"/>
  <c r="G96" i="35"/>
  <c r="G90" i="35" s="1"/>
  <c r="N90" i="35"/>
  <c r="L90" i="35"/>
  <c r="K90" i="35"/>
  <c r="I90" i="35"/>
  <c r="O50" i="35"/>
  <c r="N50" i="35"/>
  <c r="M50" i="35"/>
  <c r="L50" i="35"/>
  <c r="K50" i="35"/>
  <c r="J50" i="35"/>
  <c r="I50" i="35"/>
  <c r="H50" i="35"/>
  <c r="G50" i="35"/>
  <c r="H48" i="35"/>
  <c r="I48" i="35" s="1"/>
  <c r="J48" i="35" s="1"/>
  <c r="K48" i="35" s="1"/>
  <c r="L48" i="35" s="1"/>
  <c r="M48" i="35" s="1"/>
  <c r="N48" i="35" s="1"/>
  <c r="H17" i="35"/>
  <c r="I17" i="35" s="1"/>
  <c r="J17" i="35" s="1"/>
  <c r="K17" i="35" s="1"/>
  <c r="L17" i="35" s="1"/>
  <c r="M17" i="35" s="1"/>
  <c r="N17" i="35" s="1"/>
  <c r="B132" i="34"/>
  <c r="B131" i="34"/>
  <c r="B130" i="34"/>
  <c r="B129" i="34"/>
  <c r="B128" i="34"/>
  <c r="B127" i="34"/>
  <c r="B126" i="34"/>
  <c r="B125" i="34"/>
  <c r="B124" i="34"/>
  <c r="B123" i="34"/>
  <c r="B122" i="34"/>
  <c r="B121" i="34"/>
  <c r="B120" i="34"/>
  <c r="B119" i="34"/>
  <c r="B118" i="34"/>
  <c r="B117" i="34"/>
  <c r="B116" i="34"/>
  <c r="B115" i="34"/>
  <c r="B114" i="34"/>
  <c r="B113" i="34"/>
  <c r="B112" i="34"/>
  <c r="B111" i="34"/>
  <c r="B110" i="34"/>
  <c r="B109" i="34"/>
  <c r="B108" i="34"/>
  <c r="B107" i="34"/>
  <c r="B106" i="34"/>
  <c r="B105" i="34"/>
  <c r="B104" i="34"/>
  <c r="B103" i="34"/>
  <c r="B102" i="34"/>
  <c r="B101" i="34"/>
  <c r="B100" i="34"/>
  <c r="B99" i="34"/>
  <c r="B98" i="34"/>
  <c r="B97" i="34"/>
  <c r="O96" i="34"/>
  <c r="O90" i="34" s="1"/>
  <c r="N96" i="34"/>
  <c r="N90" i="34" s="1"/>
  <c r="M96" i="34"/>
  <c r="M90" i="34" s="1"/>
  <c r="L96" i="34"/>
  <c r="L90" i="34" s="1"/>
  <c r="K96" i="34"/>
  <c r="K90" i="34" s="1"/>
  <c r="J96" i="34"/>
  <c r="I96" i="34"/>
  <c r="H96" i="34"/>
  <c r="G96" i="34"/>
  <c r="G90" i="34" s="1"/>
  <c r="J90" i="34"/>
  <c r="I90" i="34"/>
  <c r="H90" i="34"/>
  <c r="O50" i="34"/>
  <c r="N50" i="34"/>
  <c r="M50" i="34"/>
  <c r="L50" i="34"/>
  <c r="K50" i="34"/>
  <c r="J50" i="34"/>
  <c r="I50" i="34"/>
  <c r="H50" i="34"/>
  <c r="G50" i="34"/>
  <c r="H48" i="34"/>
  <c r="I48" i="34" s="1"/>
  <c r="J48" i="34" s="1"/>
  <c r="K48" i="34" s="1"/>
  <c r="L48" i="34" s="1"/>
  <c r="M48" i="34" s="1"/>
  <c r="N48" i="34" s="1"/>
  <c r="H17" i="34"/>
  <c r="I17" i="34" s="1"/>
  <c r="J17" i="34" s="1"/>
  <c r="K17" i="34" s="1"/>
  <c r="L17" i="34" s="1"/>
  <c r="M17" i="34" s="1"/>
  <c r="N17" i="34" s="1"/>
  <c r="B132" i="33"/>
  <c r="B131" i="33"/>
  <c r="B130" i="33"/>
  <c r="B129" i="33"/>
  <c r="B128" i="33"/>
  <c r="B127" i="33"/>
  <c r="B126" i="33"/>
  <c r="B125" i="33"/>
  <c r="B124" i="33"/>
  <c r="B123" i="33"/>
  <c r="B122" i="33"/>
  <c r="B121" i="33"/>
  <c r="B120" i="33"/>
  <c r="B119" i="33"/>
  <c r="B118" i="33"/>
  <c r="B117" i="33"/>
  <c r="B116" i="33"/>
  <c r="B115" i="33"/>
  <c r="B114" i="33"/>
  <c r="B113" i="33"/>
  <c r="B112" i="33"/>
  <c r="B111" i="33"/>
  <c r="B110" i="33"/>
  <c r="B109" i="33"/>
  <c r="B108" i="33"/>
  <c r="B107" i="33"/>
  <c r="B106" i="33"/>
  <c r="B105" i="33"/>
  <c r="B104" i="33"/>
  <c r="B103" i="33"/>
  <c r="B102" i="33"/>
  <c r="B101" i="33"/>
  <c r="B100" i="33"/>
  <c r="B99" i="33"/>
  <c r="B98" i="33"/>
  <c r="B97" i="33"/>
  <c r="O96" i="33"/>
  <c r="O90" i="33" s="1"/>
  <c r="N96" i="33"/>
  <c r="N90" i="33" s="1"/>
  <c r="M96" i="33"/>
  <c r="M90" i="33" s="1"/>
  <c r="L96" i="33"/>
  <c r="L90" i="33" s="1"/>
  <c r="K96" i="33"/>
  <c r="J96" i="33"/>
  <c r="J90" i="33" s="1"/>
  <c r="I96" i="33"/>
  <c r="I90" i="33" s="1"/>
  <c r="H96" i="33"/>
  <c r="G96" i="33"/>
  <c r="K90" i="33"/>
  <c r="H90" i="33"/>
  <c r="G90" i="33"/>
  <c r="O50" i="33"/>
  <c r="N50" i="33"/>
  <c r="M50" i="33"/>
  <c r="L50" i="33"/>
  <c r="K50" i="33"/>
  <c r="J50" i="33"/>
  <c r="I50" i="33"/>
  <c r="H50" i="33"/>
  <c r="G50" i="33"/>
  <c r="H48" i="33"/>
  <c r="I48" i="33" s="1"/>
  <c r="J48" i="33" s="1"/>
  <c r="K48" i="33" s="1"/>
  <c r="L48" i="33" s="1"/>
  <c r="M48" i="33" s="1"/>
  <c r="N48" i="33" s="1"/>
  <c r="H17" i="33"/>
  <c r="I17" i="33" s="1"/>
  <c r="J17" i="33" s="1"/>
  <c r="K17" i="33" s="1"/>
  <c r="L17" i="33" s="1"/>
  <c r="M17" i="33" s="1"/>
  <c r="N17" i="33" s="1"/>
  <c r="B132" i="32"/>
  <c r="B131" i="32"/>
  <c r="B130" i="32"/>
  <c r="B129" i="32"/>
  <c r="B128" i="32"/>
  <c r="B127" i="32"/>
  <c r="B126" i="32"/>
  <c r="B125" i="32"/>
  <c r="B124" i="32"/>
  <c r="B123" i="32"/>
  <c r="B122" i="32"/>
  <c r="B121" i="32"/>
  <c r="B120" i="32"/>
  <c r="B119" i="32"/>
  <c r="B118" i="32"/>
  <c r="B117" i="32"/>
  <c r="B116" i="32"/>
  <c r="B115" i="32"/>
  <c r="B114" i="32"/>
  <c r="B113" i="32"/>
  <c r="B112" i="32"/>
  <c r="B111" i="32"/>
  <c r="B110" i="32"/>
  <c r="B109" i="32"/>
  <c r="B108" i="32"/>
  <c r="B107" i="32"/>
  <c r="B106" i="32"/>
  <c r="B105" i="32"/>
  <c r="B104" i="32"/>
  <c r="B103" i="32"/>
  <c r="B102" i="32"/>
  <c r="B101" i="32"/>
  <c r="B100" i="32"/>
  <c r="B99" i="32"/>
  <c r="B98" i="32"/>
  <c r="B97" i="32"/>
  <c r="O96" i="32"/>
  <c r="O90" i="32" s="1"/>
  <c r="N96" i="32"/>
  <c r="N90" i="32" s="1"/>
  <c r="M96" i="32"/>
  <c r="M90" i="32" s="1"/>
  <c r="L96" i="32"/>
  <c r="L90" i="32" s="1"/>
  <c r="K96" i="32"/>
  <c r="K90" i="32" s="1"/>
  <c r="J96" i="32"/>
  <c r="J90" i="32" s="1"/>
  <c r="I96" i="32"/>
  <c r="I90" i="32" s="1"/>
  <c r="H96" i="32"/>
  <c r="H90" i="32" s="1"/>
  <c r="G96" i="32"/>
  <c r="G90" i="32" s="1"/>
  <c r="O50" i="32"/>
  <c r="N50" i="32"/>
  <c r="M50" i="32"/>
  <c r="L50" i="32"/>
  <c r="K50" i="32"/>
  <c r="J50" i="32"/>
  <c r="I50" i="32"/>
  <c r="H50" i="32"/>
  <c r="G50" i="32"/>
  <c r="I48" i="32"/>
  <c r="J48" i="32" s="1"/>
  <c r="K48" i="32" s="1"/>
  <c r="L48" i="32" s="1"/>
  <c r="M48" i="32" s="1"/>
  <c r="N48" i="32" s="1"/>
  <c r="H48" i="32"/>
  <c r="H17" i="32"/>
  <c r="I17" i="32" s="1"/>
  <c r="J17" i="32" s="1"/>
  <c r="K17" i="32" s="1"/>
  <c r="L17" i="32" s="1"/>
  <c r="M17" i="32" s="1"/>
  <c r="N17" i="32" s="1"/>
  <c r="B132" i="31"/>
  <c r="B131" i="31"/>
  <c r="B130" i="31"/>
  <c r="B129" i="31"/>
  <c r="B128" i="31"/>
  <c r="B127" i="31"/>
  <c r="B126" i="31"/>
  <c r="B125" i="31"/>
  <c r="B124" i="31"/>
  <c r="B123" i="31"/>
  <c r="B122" i="31"/>
  <c r="B121" i="31"/>
  <c r="B120" i="31"/>
  <c r="B119" i="31"/>
  <c r="B118" i="31"/>
  <c r="B117" i="31"/>
  <c r="B116" i="31"/>
  <c r="B115" i="31"/>
  <c r="B114" i="31"/>
  <c r="B113" i="31"/>
  <c r="B112" i="31"/>
  <c r="B111" i="31"/>
  <c r="B110" i="31"/>
  <c r="B109" i="31"/>
  <c r="B108" i="31"/>
  <c r="B107" i="31"/>
  <c r="B106" i="31"/>
  <c r="B105" i="31"/>
  <c r="B104" i="31"/>
  <c r="B103" i="31"/>
  <c r="B102" i="31"/>
  <c r="B101" i="31"/>
  <c r="B100" i="31"/>
  <c r="B99" i="31"/>
  <c r="B98" i="31"/>
  <c r="B97" i="31"/>
  <c r="N96" i="31"/>
  <c r="N90" i="31" s="1"/>
  <c r="M96" i="31"/>
  <c r="L96" i="31"/>
  <c r="L90" i="31" s="1"/>
  <c r="K96" i="31"/>
  <c r="K90" i="31" s="1"/>
  <c r="J96" i="31"/>
  <c r="J90" i="31" s="1"/>
  <c r="I96" i="31"/>
  <c r="I90" i="31" s="1"/>
  <c r="H96" i="31"/>
  <c r="H90" i="31" s="1"/>
  <c r="G96" i="31"/>
  <c r="G90" i="31" s="1"/>
  <c r="M90" i="31"/>
  <c r="O50" i="31"/>
  <c r="N50" i="31"/>
  <c r="M50" i="31"/>
  <c r="L50" i="31"/>
  <c r="K50" i="31"/>
  <c r="J50" i="31"/>
  <c r="I50" i="31"/>
  <c r="H50" i="31"/>
  <c r="G50" i="31"/>
  <c r="I48" i="31"/>
  <c r="J48" i="31" s="1"/>
  <c r="K48" i="31" s="1"/>
  <c r="L48" i="31" s="1"/>
  <c r="M48" i="31" s="1"/>
  <c r="N48" i="31" s="1"/>
  <c r="H48" i="31"/>
  <c r="J17" i="31"/>
  <c r="K17" i="31" s="1"/>
  <c r="L17" i="31" s="1"/>
  <c r="M17" i="31" s="1"/>
  <c r="N17" i="31" s="1"/>
  <c r="I17" i="31"/>
  <c r="H17" i="31"/>
  <c r="B132" i="30"/>
  <c r="B131" i="30"/>
  <c r="B130" i="30"/>
  <c r="B129" i="30"/>
  <c r="B128" i="30"/>
  <c r="B127" i="30"/>
  <c r="B126" i="30"/>
  <c r="B125" i="30"/>
  <c r="B124" i="30"/>
  <c r="B123" i="30"/>
  <c r="B122" i="30"/>
  <c r="B121" i="30"/>
  <c r="B120" i="30"/>
  <c r="B119" i="30"/>
  <c r="B118" i="30"/>
  <c r="B117" i="30"/>
  <c r="B116" i="30"/>
  <c r="B115" i="30"/>
  <c r="B114" i="30"/>
  <c r="B113" i="30"/>
  <c r="B112" i="30"/>
  <c r="B111" i="30"/>
  <c r="B110" i="30"/>
  <c r="B109" i="30"/>
  <c r="B108" i="30"/>
  <c r="B107" i="30"/>
  <c r="B106" i="30"/>
  <c r="B105" i="30"/>
  <c r="B104" i="30"/>
  <c r="B103" i="30"/>
  <c r="B102" i="30"/>
  <c r="B101" i="30"/>
  <c r="B100" i="30"/>
  <c r="B99" i="30"/>
  <c r="B98" i="30"/>
  <c r="B97" i="30"/>
  <c r="O96" i="30"/>
  <c r="N96" i="30"/>
  <c r="M96" i="30"/>
  <c r="M90" i="30" s="1"/>
  <c r="L96" i="30"/>
  <c r="L90" i="30" s="1"/>
  <c r="K96" i="30"/>
  <c r="K90" i="30" s="1"/>
  <c r="J96" i="30"/>
  <c r="I96" i="30"/>
  <c r="I90" i="30" s="1"/>
  <c r="H96" i="30"/>
  <c r="H90" i="30" s="1"/>
  <c r="G96" i="30"/>
  <c r="G90" i="30" s="1"/>
  <c r="N90" i="30"/>
  <c r="J90" i="30"/>
  <c r="O50" i="30"/>
  <c r="N50" i="30"/>
  <c r="M50" i="30"/>
  <c r="L50" i="30"/>
  <c r="K50" i="30"/>
  <c r="J50" i="30"/>
  <c r="I50" i="30"/>
  <c r="H50" i="30"/>
  <c r="G50" i="30"/>
  <c r="H48" i="30"/>
  <c r="I48" i="30" s="1"/>
  <c r="J48" i="30" s="1"/>
  <c r="K48" i="30" s="1"/>
  <c r="L48" i="30" s="1"/>
  <c r="M48" i="30" s="1"/>
  <c r="N48" i="30" s="1"/>
  <c r="H17" i="30"/>
  <c r="I17" i="30" s="1"/>
  <c r="J17" i="30" s="1"/>
  <c r="K17" i="30" s="1"/>
  <c r="L17" i="30" s="1"/>
  <c r="M17" i="30" s="1"/>
  <c r="N17" i="30" s="1"/>
  <c r="B132" i="29"/>
  <c r="B131" i="29"/>
  <c r="B130" i="29"/>
  <c r="B129" i="29"/>
  <c r="B128" i="29"/>
  <c r="B127" i="29"/>
  <c r="B126" i="29"/>
  <c r="B125" i="29"/>
  <c r="B124" i="29"/>
  <c r="B123" i="29"/>
  <c r="B122" i="29"/>
  <c r="B121" i="29"/>
  <c r="B120" i="29"/>
  <c r="B119" i="29"/>
  <c r="B118" i="29"/>
  <c r="B117" i="29"/>
  <c r="B116" i="29"/>
  <c r="B115" i="29"/>
  <c r="B114" i="29"/>
  <c r="B113" i="29"/>
  <c r="B112" i="29"/>
  <c r="B111" i="29"/>
  <c r="B110" i="29"/>
  <c r="B109" i="29"/>
  <c r="B108" i="29"/>
  <c r="B107" i="29"/>
  <c r="B106" i="29"/>
  <c r="B105" i="29"/>
  <c r="B104" i="29"/>
  <c r="B103" i="29"/>
  <c r="B102" i="29"/>
  <c r="B101" i="29"/>
  <c r="B100" i="29"/>
  <c r="B99" i="29"/>
  <c r="B98" i="29"/>
  <c r="B97" i="29"/>
  <c r="N96" i="29"/>
  <c r="N90" i="29" s="1"/>
  <c r="M96" i="29"/>
  <c r="M90" i="29" s="1"/>
  <c r="L96" i="29"/>
  <c r="K96" i="29"/>
  <c r="K90" i="29" s="1"/>
  <c r="J96" i="29"/>
  <c r="I96" i="29"/>
  <c r="I90" i="29" s="1"/>
  <c r="H96" i="29"/>
  <c r="G96" i="29"/>
  <c r="L90" i="29"/>
  <c r="J90" i="29"/>
  <c r="H90" i="29"/>
  <c r="G90" i="29"/>
  <c r="O50" i="29"/>
  <c r="N50" i="29"/>
  <c r="M50" i="29"/>
  <c r="L50" i="29"/>
  <c r="K50" i="29"/>
  <c r="J50" i="29"/>
  <c r="I50" i="29"/>
  <c r="H50" i="29"/>
  <c r="G50" i="29"/>
  <c r="H48" i="29"/>
  <c r="I48" i="29" s="1"/>
  <c r="J48" i="29" s="1"/>
  <c r="K48" i="29" s="1"/>
  <c r="L48" i="29" s="1"/>
  <c r="M48" i="29" s="1"/>
  <c r="N48" i="29" s="1"/>
  <c r="H17" i="29"/>
  <c r="I17" i="29" s="1"/>
  <c r="J17" i="29" s="1"/>
  <c r="K17" i="29" s="1"/>
  <c r="L17" i="29" s="1"/>
  <c r="M17" i="29" s="1"/>
  <c r="N17" i="29" s="1"/>
  <c r="B132" i="28"/>
  <c r="B131" i="28"/>
  <c r="B130" i="28"/>
  <c r="B129" i="28"/>
  <c r="B128" i="28"/>
  <c r="B127" i="28"/>
  <c r="B126" i="28"/>
  <c r="B125" i="28"/>
  <c r="B124" i="28"/>
  <c r="B123" i="28"/>
  <c r="B122" i="28"/>
  <c r="B121" i="28"/>
  <c r="B120" i="28"/>
  <c r="B119" i="28"/>
  <c r="B118" i="28"/>
  <c r="B117" i="28"/>
  <c r="B116" i="28"/>
  <c r="B115" i="28"/>
  <c r="B114" i="28"/>
  <c r="B113" i="28"/>
  <c r="B112" i="28"/>
  <c r="B111" i="28"/>
  <c r="B110" i="28"/>
  <c r="B109" i="28"/>
  <c r="B108" i="28"/>
  <c r="B107" i="28"/>
  <c r="B106" i="28"/>
  <c r="B105" i="28"/>
  <c r="B104" i="28"/>
  <c r="B103" i="28"/>
  <c r="B102" i="28"/>
  <c r="B101" i="28"/>
  <c r="B100" i="28"/>
  <c r="B99" i="28"/>
  <c r="B98" i="28"/>
  <c r="B97" i="28"/>
  <c r="O96" i="28"/>
  <c r="O90" i="28" s="1"/>
  <c r="N96" i="28"/>
  <c r="N90" i="28" s="1"/>
  <c r="M96" i="28"/>
  <c r="M90" i="28" s="1"/>
  <c r="L96" i="28"/>
  <c r="L90" i="28" s="1"/>
  <c r="K96" i="28"/>
  <c r="K90" i="28" s="1"/>
  <c r="J96" i="28"/>
  <c r="J90" i="28" s="1"/>
  <c r="I96" i="28"/>
  <c r="I90" i="28" s="1"/>
  <c r="H96" i="28"/>
  <c r="G96" i="28"/>
  <c r="H90" i="28"/>
  <c r="G90" i="28"/>
  <c r="O50" i="28"/>
  <c r="N50" i="28"/>
  <c r="M50" i="28"/>
  <c r="L50" i="28"/>
  <c r="K50" i="28"/>
  <c r="J50" i="28"/>
  <c r="I50" i="28"/>
  <c r="H50" i="28"/>
  <c r="G50" i="28"/>
  <c r="I48" i="28"/>
  <c r="J48" i="28" s="1"/>
  <c r="K48" i="28" s="1"/>
  <c r="L48" i="28" s="1"/>
  <c r="M48" i="28" s="1"/>
  <c r="N48" i="28" s="1"/>
  <c r="H48" i="28"/>
  <c r="H17" i="28"/>
  <c r="I17" i="28" s="1"/>
  <c r="J17" i="28" s="1"/>
  <c r="K17" i="28" s="1"/>
  <c r="L17" i="28" s="1"/>
  <c r="M17" i="28" s="1"/>
  <c r="N17" i="28" s="1"/>
  <c r="B132" i="27"/>
  <c r="B131" i="27"/>
  <c r="B130" i="27"/>
  <c r="B129" i="27"/>
  <c r="B128" i="27"/>
  <c r="B127" i="27"/>
  <c r="B126" i="27"/>
  <c r="B125" i="27"/>
  <c r="B124" i="27"/>
  <c r="B123" i="27"/>
  <c r="B122" i="27"/>
  <c r="B121" i="27"/>
  <c r="B120" i="27"/>
  <c r="B119" i="27"/>
  <c r="B118" i="27"/>
  <c r="B117" i="27"/>
  <c r="B116" i="27"/>
  <c r="B115" i="27"/>
  <c r="B114" i="27"/>
  <c r="B113" i="27"/>
  <c r="B112" i="27"/>
  <c r="B111" i="27"/>
  <c r="B110" i="27"/>
  <c r="B109" i="27"/>
  <c r="B108" i="27"/>
  <c r="B107" i="27"/>
  <c r="B106" i="27"/>
  <c r="B105" i="27"/>
  <c r="B104" i="27"/>
  <c r="B103" i="27"/>
  <c r="B102" i="27"/>
  <c r="B101" i="27"/>
  <c r="B100" i="27"/>
  <c r="B99" i="27"/>
  <c r="B98" i="27"/>
  <c r="B97" i="27"/>
  <c r="O96" i="27"/>
  <c r="O90" i="27" s="1"/>
  <c r="N96" i="27"/>
  <c r="N90" i="27" s="1"/>
  <c r="M96" i="27"/>
  <c r="M90" i="27" s="1"/>
  <c r="L96" i="27"/>
  <c r="L90" i="27" s="1"/>
  <c r="K96" i="27"/>
  <c r="K90" i="27" s="1"/>
  <c r="J96" i="27"/>
  <c r="J90" i="27" s="1"/>
  <c r="I96" i="27"/>
  <c r="I90" i="27" s="1"/>
  <c r="H96" i="27"/>
  <c r="H90" i="27" s="1"/>
  <c r="G96" i="27"/>
  <c r="G90" i="27" s="1"/>
  <c r="O50" i="27"/>
  <c r="N50" i="27"/>
  <c r="M50" i="27"/>
  <c r="L50" i="27"/>
  <c r="K50" i="27"/>
  <c r="J50" i="27"/>
  <c r="I50" i="27"/>
  <c r="H50" i="27"/>
  <c r="G50" i="27"/>
  <c r="H48" i="27"/>
  <c r="I48" i="27" s="1"/>
  <c r="J48" i="27" s="1"/>
  <c r="K48" i="27" s="1"/>
  <c r="L48" i="27" s="1"/>
  <c r="M48" i="27" s="1"/>
  <c r="N48" i="27" s="1"/>
  <c r="I17" i="27"/>
  <c r="J17" i="27" s="1"/>
  <c r="K17" i="27" s="1"/>
  <c r="L17" i="27" s="1"/>
  <c r="M17" i="27" s="1"/>
  <c r="N17" i="27" s="1"/>
  <c r="H17" i="27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O96" i="26"/>
  <c r="O90" i="26" s="1"/>
  <c r="N96" i="26"/>
  <c r="N90" i="26" s="1"/>
  <c r="M96" i="26"/>
  <c r="M90" i="26" s="1"/>
  <c r="L96" i="26"/>
  <c r="L90" i="26" s="1"/>
  <c r="K96" i="26"/>
  <c r="J96" i="26"/>
  <c r="J90" i="26" s="1"/>
  <c r="I96" i="26"/>
  <c r="I90" i="26" s="1"/>
  <c r="H96" i="26"/>
  <c r="H90" i="26" s="1"/>
  <c r="G96" i="26"/>
  <c r="G90" i="26" s="1"/>
  <c r="K90" i="26"/>
  <c r="O50" i="26"/>
  <c r="N50" i="26"/>
  <c r="M50" i="26"/>
  <c r="L50" i="26"/>
  <c r="K50" i="26"/>
  <c r="J50" i="26"/>
  <c r="I50" i="26"/>
  <c r="H50" i="26"/>
  <c r="G50" i="26"/>
  <c r="H48" i="26"/>
  <c r="I48" i="26" s="1"/>
  <c r="J48" i="26" s="1"/>
  <c r="K48" i="26" s="1"/>
  <c r="L48" i="26" s="1"/>
  <c r="M48" i="26" s="1"/>
  <c r="N48" i="26" s="1"/>
  <c r="I17" i="26"/>
  <c r="J17" i="26" s="1"/>
  <c r="K17" i="26" s="1"/>
  <c r="L17" i="26" s="1"/>
  <c r="M17" i="26" s="1"/>
  <c r="N17" i="26" s="1"/>
  <c r="H17" i="26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O96" i="25"/>
  <c r="N96" i="25"/>
  <c r="M96" i="25"/>
  <c r="M90" i="25" s="1"/>
  <c r="L96" i="25"/>
  <c r="L90" i="25" s="1"/>
  <c r="K96" i="25"/>
  <c r="J96" i="25"/>
  <c r="J90" i="25" s="1"/>
  <c r="I96" i="25"/>
  <c r="I90" i="25" s="1"/>
  <c r="H96" i="25"/>
  <c r="H90" i="25" s="1"/>
  <c r="G96" i="25"/>
  <c r="G90" i="25" s="1"/>
  <c r="O90" i="25"/>
  <c r="N90" i="25"/>
  <c r="K90" i="25"/>
  <c r="O50" i="25"/>
  <c r="N50" i="25"/>
  <c r="M50" i="25"/>
  <c r="L50" i="25"/>
  <c r="K50" i="25"/>
  <c r="J50" i="25"/>
  <c r="I50" i="25"/>
  <c r="H50" i="25"/>
  <c r="G50" i="25"/>
  <c r="I48" i="25"/>
  <c r="J48" i="25" s="1"/>
  <c r="K48" i="25" s="1"/>
  <c r="L48" i="25" s="1"/>
  <c r="M48" i="25" s="1"/>
  <c r="N48" i="25" s="1"/>
  <c r="H48" i="25"/>
  <c r="H17" i="25"/>
  <c r="I17" i="25" s="1"/>
  <c r="J17" i="25" s="1"/>
  <c r="K17" i="25" s="1"/>
  <c r="L17" i="25" s="1"/>
  <c r="M17" i="25" s="1"/>
  <c r="N17" i="25" s="1"/>
  <c r="L20" i="24"/>
  <c r="K20" i="24"/>
  <c r="J20" i="24"/>
  <c r="I20" i="24"/>
  <c r="H20" i="24"/>
  <c r="G20" i="24"/>
  <c r="F20" i="24"/>
  <c r="E20" i="24"/>
  <c r="L19" i="24"/>
  <c r="K19" i="24"/>
  <c r="J19" i="24"/>
  <c r="I19" i="24"/>
  <c r="H19" i="24"/>
  <c r="G19" i="24"/>
  <c r="F19" i="24"/>
  <c r="E19" i="24"/>
  <c r="L18" i="24"/>
  <c r="K18" i="24"/>
  <c r="J18" i="24"/>
  <c r="I18" i="24"/>
  <c r="H18" i="24"/>
  <c r="G18" i="24"/>
  <c r="F18" i="24"/>
  <c r="E18" i="24"/>
  <c r="L17" i="24"/>
  <c r="K17" i="24"/>
  <c r="J17" i="24"/>
  <c r="I17" i="24"/>
  <c r="H17" i="24"/>
  <c r="G17" i="24"/>
  <c r="F17" i="24"/>
  <c r="E17" i="24"/>
  <c r="L16" i="24"/>
  <c r="K16" i="24"/>
  <c r="J16" i="24"/>
  <c r="I16" i="24"/>
  <c r="H16" i="24"/>
  <c r="G16" i="24"/>
  <c r="F16" i="24"/>
  <c r="E16" i="24"/>
  <c r="L15" i="24"/>
  <c r="K15" i="24"/>
  <c r="J15" i="24"/>
  <c r="I15" i="24"/>
  <c r="H15" i="24"/>
  <c r="G15" i="24"/>
  <c r="F15" i="24"/>
  <c r="E15" i="24"/>
  <c r="L14" i="24"/>
  <c r="K14" i="24"/>
  <c r="J14" i="24"/>
  <c r="I14" i="24"/>
  <c r="H14" i="24"/>
  <c r="G14" i="24"/>
  <c r="F14" i="24"/>
  <c r="E14" i="24"/>
  <c r="L13" i="24"/>
  <c r="K13" i="24"/>
  <c r="J13" i="24"/>
  <c r="I13" i="24"/>
  <c r="H13" i="24"/>
  <c r="G13" i="24"/>
  <c r="F13" i="24"/>
  <c r="E13" i="24"/>
  <c r="L12" i="24"/>
  <c r="K12" i="24"/>
  <c r="J12" i="24"/>
  <c r="I12" i="24"/>
  <c r="H12" i="24"/>
  <c r="G12" i="24"/>
  <c r="F12" i="24"/>
  <c r="E12" i="24"/>
  <c r="L11" i="24"/>
  <c r="K11" i="24"/>
  <c r="J11" i="24"/>
  <c r="I11" i="24"/>
  <c r="H11" i="24"/>
  <c r="G11" i="24"/>
  <c r="F11" i="24"/>
  <c r="E11" i="24"/>
  <c r="L10" i="24"/>
  <c r="K10" i="24"/>
  <c r="J10" i="24"/>
  <c r="I10" i="24"/>
  <c r="H10" i="24"/>
  <c r="G10" i="24"/>
  <c r="F10" i="24"/>
  <c r="E10" i="24"/>
  <c r="L9" i="24"/>
  <c r="K9" i="24"/>
  <c r="J9" i="24"/>
  <c r="I9" i="24"/>
  <c r="H9" i="24"/>
  <c r="G9" i="24"/>
  <c r="F9" i="24"/>
  <c r="E9" i="24"/>
  <c r="L8" i="24"/>
  <c r="K8" i="24"/>
  <c r="J8" i="24"/>
  <c r="I8" i="24"/>
  <c r="H8" i="24"/>
  <c r="G8" i="24"/>
  <c r="F8" i="24"/>
  <c r="E8" i="24"/>
  <c r="L7" i="24"/>
  <c r="K7" i="24"/>
  <c r="J7" i="24"/>
  <c r="I7" i="24"/>
  <c r="H7" i="24"/>
  <c r="G7" i="24"/>
  <c r="F7" i="24"/>
  <c r="E7" i="24"/>
  <c r="B7" i="24"/>
  <c r="B8" i="24" s="1"/>
  <c r="L6" i="24"/>
  <c r="K6" i="24"/>
  <c r="J6" i="24"/>
  <c r="I6" i="24"/>
  <c r="H6" i="24"/>
  <c r="G6" i="24"/>
  <c r="G5" i="24" s="1"/>
  <c r="F6" i="24"/>
  <c r="F5" i="24" s="1"/>
  <c r="E6" i="24"/>
  <c r="F3" i="24"/>
  <c r="G3" i="24" s="1"/>
  <c r="H3" i="24" s="1"/>
  <c r="I3" i="24" s="1"/>
  <c r="J3" i="24" s="1"/>
  <c r="K3" i="24" s="1"/>
  <c r="L3" i="24" s="1"/>
  <c r="F112" i="23"/>
  <c r="G112" i="23" s="1"/>
  <c r="H112" i="23" s="1"/>
  <c r="I112" i="23" s="1"/>
  <c r="J112" i="23" s="1"/>
  <c r="K112" i="23" s="1"/>
  <c r="D104" i="23"/>
  <c r="E104" i="23" s="1"/>
  <c r="F104" i="23" s="1"/>
  <c r="G104" i="23" s="1"/>
  <c r="H104" i="23" s="1"/>
  <c r="I104" i="23" s="1"/>
  <c r="J104" i="23" s="1"/>
  <c r="K104" i="23" s="1"/>
  <c r="K100" i="23"/>
  <c r="J100" i="23"/>
  <c r="I100" i="23"/>
  <c r="H100" i="23"/>
  <c r="G100" i="23"/>
  <c r="F100" i="23"/>
  <c r="E100" i="23"/>
  <c r="D100" i="23"/>
  <c r="C100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K50" i="23"/>
  <c r="J50" i="23"/>
  <c r="J114" i="23" s="1"/>
  <c r="I50" i="23"/>
  <c r="I44" i="23" s="1"/>
  <c r="H50" i="23"/>
  <c r="G50" i="23"/>
  <c r="F50" i="23"/>
  <c r="E50" i="23"/>
  <c r="D50" i="23"/>
  <c r="D44" i="23" s="1"/>
  <c r="C50" i="23"/>
  <c r="C44" i="23" s="1"/>
  <c r="E13" i="40" s="1"/>
  <c r="K4" i="23"/>
  <c r="J4" i="23"/>
  <c r="I4" i="23"/>
  <c r="H4" i="23"/>
  <c r="G4" i="23"/>
  <c r="F4" i="23"/>
  <c r="E4" i="23"/>
  <c r="D4" i="23"/>
  <c r="C4" i="23"/>
  <c r="D2" i="23"/>
  <c r="E2" i="23" s="1"/>
  <c r="F2" i="23" s="1"/>
  <c r="G2" i="23" s="1"/>
  <c r="H2" i="23" s="1"/>
  <c r="I2" i="23" s="1"/>
  <c r="J2" i="23" s="1"/>
  <c r="K2" i="23" s="1"/>
  <c r="I45" i="22"/>
  <c r="F45" i="22"/>
  <c r="E45" i="22"/>
  <c r="D45" i="22"/>
  <c r="C45" i="22"/>
  <c r="E22" i="40" s="1"/>
  <c r="K45" i="22"/>
  <c r="J45" i="22"/>
  <c r="H45" i="22"/>
  <c r="G45" i="22"/>
  <c r="D31" i="22"/>
  <c r="E31" i="22" s="1"/>
  <c r="F31" i="22" s="1"/>
  <c r="G31" i="22" s="1"/>
  <c r="H31" i="22" s="1"/>
  <c r="I31" i="22" s="1"/>
  <c r="J31" i="22" s="1"/>
  <c r="K31" i="22" s="1"/>
  <c r="D4" i="22"/>
  <c r="E4" i="22" s="1"/>
  <c r="F4" i="22" s="1"/>
  <c r="G4" i="22" s="1"/>
  <c r="H4" i="22" s="1"/>
  <c r="I4" i="22" s="1"/>
  <c r="J4" i="22" s="1"/>
  <c r="K4" i="22" s="1"/>
  <c r="O199" i="21"/>
  <c r="N199" i="21"/>
  <c r="M199" i="21"/>
  <c r="L199" i="21"/>
  <c r="K199" i="21"/>
  <c r="J199" i="21"/>
  <c r="I199" i="21"/>
  <c r="H199" i="21"/>
  <c r="G199" i="21"/>
  <c r="H188" i="21"/>
  <c r="I188" i="21" s="1"/>
  <c r="J188" i="21" s="1"/>
  <c r="K188" i="21" s="1"/>
  <c r="L188" i="21" s="1"/>
  <c r="M188" i="21" s="1"/>
  <c r="N188" i="21" s="1"/>
  <c r="B168" i="21"/>
  <c r="B150" i="21"/>
  <c r="H143" i="21"/>
  <c r="I143" i="21" s="1"/>
  <c r="J143" i="21" s="1"/>
  <c r="K143" i="21" s="1"/>
  <c r="L143" i="21" s="1"/>
  <c r="M143" i="21" s="1"/>
  <c r="N143" i="21" s="1"/>
  <c r="B131" i="21"/>
  <c r="B130" i="21"/>
  <c r="B129" i="21"/>
  <c r="B128" i="21"/>
  <c r="B127" i="21"/>
  <c r="B126" i="21"/>
  <c r="B125" i="21"/>
  <c r="B124" i="21"/>
  <c r="B123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B100" i="21"/>
  <c r="B99" i="21"/>
  <c r="B98" i="21"/>
  <c r="B97" i="21"/>
  <c r="B96" i="21"/>
  <c r="O95" i="21"/>
  <c r="O89" i="21" s="1"/>
  <c r="N95" i="21"/>
  <c r="M95" i="21"/>
  <c r="M89" i="21" s="1"/>
  <c r="L95" i="21"/>
  <c r="L89" i="21" s="1"/>
  <c r="K95" i="21"/>
  <c r="K89" i="21" s="1"/>
  <c r="J95" i="21"/>
  <c r="J89" i="21" s="1"/>
  <c r="I95" i="21"/>
  <c r="I89" i="21" s="1"/>
  <c r="H95" i="21"/>
  <c r="H89" i="21" s="1"/>
  <c r="G95" i="21"/>
  <c r="G89" i="21" s="1"/>
  <c r="N89" i="21"/>
  <c r="O49" i="21"/>
  <c r="N49" i="21"/>
  <c r="M49" i="21"/>
  <c r="L49" i="21"/>
  <c r="K49" i="21"/>
  <c r="J49" i="21"/>
  <c r="I49" i="21"/>
  <c r="H49" i="21"/>
  <c r="G49" i="21"/>
  <c r="H47" i="21"/>
  <c r="I47" i="21" s="1"/>
  <c r="J47" i="21" s="1"/>
  <c r="K47" i="21" s="1"/>
  <c r="L47" i="21" s="1"/>
  <c r="M47" i="21" s="1"/>
  <c r="N47" i="21" s="1"/>
  <c r="H17" i="21"/>
  <c r="I17" i="21" s="1"/>
  <c r="J17" i="21" s="1"/>
  <c r="K17" i="21" s="1"/>
  <c r="L17" i="21" s="1"/>
  <c r="M17" i="21" s="1"/>
  <c r="N17" i="21" s="1"/>
  <c r="O199" i="20"/>
  <c r="N199" i="20"/>
  <c r="M199" i="20"/>
  <c r="L199" i="20"/>
  <c r="K199" i="20"/>
  <c r="J199" i="20"/>
  <c r="I199" i="20"/>
  <c r="H199" i="20"/>
  <c r="G199" i="20"/>
  <c r="I188" i="20"/>
  <c r="J188" i="20" s="1"/>
  <c r="K188" i="20" s="1"/>
  <c r="L188" i="20" s="1"/>
  <c r="M188" i="20" s="1"/>
  <c r="N188" i="20" s="1"/>
  <c r="H188" i="20"/>
  <c r="B186" i="20"/>
  <c r="B184" i="20"/>
  <c r="K143" i="20"/>
  <c r="L143" i="20" s="1"/>
  <c r="M143" i="20" s="1"/>
  <c r="N143" i="20" s="1"/>
  <c r="H143" i="20"/>
  <c r="I143" i="20" s="1"/>
  <c r="J143" i="20" s="1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O95" i="20"/>
  <c r="O89" i="20" s="1"/>
  <c r="N95" i="20"/>
  <c r="N89" i="20" s="1"/>
  <c r="M95" i="20"/>
  <c r="M89" i="20" s="1"/>
  <c r="L95" i="20"/>
  <c r="L89" i="20" s="1"/>
  <c r="K95" i="20"/>
  <c r="J95" i="20"/>
  <c r="J89" i="20" s="1"/>
  <c r="I95" i="20"/>
  <c r="I89" i="20" s="1"/>
  <c r="H95" i="20"/>
  <c r="H89" i="20" s="1"/>
  <c r="G95" i="20"/>
  <c r="G89" i="20" s="1"/>
  <c r="K89" i="20"/>
  <c r="O49" i="20"/>
  <c r="N49" i="20"/>
  <c r="M49" i="20"/>
  <c r="L49" i="20"/>
  <c r="K49" i="20"/>
  <c r="J49" i="20"/>
  <c r="I49" i="20"/>
  <c r="H49" i="20"/>
  <c r="G49" i="20"/>
  <c r="H47" i="20"/>
  <c r="I47" i="20" s="1"/>
  <c r="J47" i="20" s="1"/>
  <c r="K47" i="20" s="1"/>
  <c r="L47" i="20" s="1"/>
  <c r="M47" i="20" s="1"/>
  <c r="N47" i="20" s="1"/>
  <c r="K17" i="20"/>
  <c r="L17" i="20" s="1"/>
  <c r="M17" i="20" s="1"/>
  <c r="N17" i="20" s="1"/>
  <c r="H17" i="20"/>
  <c r="I17" i="20" s="1"/>
  <c r="J17" i="20" s="1"/>
  <c r="O199" i="19"/>
  <c r="N199" i="19"/>
  <c r="M199" i="19"/>
  <c r="L199" i="19"/>
  <c r="K199" i="19"/>
  <c r="J199" i="19"/>
  <c r="I199" i="19"/>
  <c r="H199" i="19"/>
  <c r="G199" i="19"/>
  <c r="H188" i="19"/>
  <c r="I188" i="19" s="1"/>
  <c r="J188" i="19" s="1"/>
  <c r="K188" i="19" s="1"/>
  <c r="L188" i="19" s="1"/>
  <c r="M188" i="19" s="1"/>
  <c r="N188" i="19" s="1"/>
  <c r="B168" i="19"/>
  <c r="H143" i="19"/>
  <c r="I143" i="19" s="1"/>
  <c r="J143" i="19" s="1"/>
  <c r="K143" i="19" s="1"/>
  <c r="L143" i="19" s="1"/>
  <c r="M143" i="19" s="1"/>
  <c r="N143" i="19" s="1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O95" i="19"/>
  <c r="N95" i="19"/>
  <c r="N89" i="19" s="1"/>
  <c r="M95" i="19"/>
  <c r="M89" i="19" s="1"/>
  <c r="L95" i="19"/>
  <c r="L89" i="19" s="1"/>
  <c r="K95" i="19"/>
  <c r="K89" i="19" s="1"/>
  <c r="J95" i="19"/>
  <c r="J89" i="19" s="1"/>
  <c r="I95" i="19"/>
  <c r="I89" i="19" s="1"/>
  <c r="H95" i="19"/>
  <c r="H89" i="19" s="1"/>
  <c r="G95" i="19"/>
  <c r="G89" i="19" s="1"/>
  <c r="O89" i="19"/>
  <c r="O49" i="19"/>
  <c r="N49" i="19"/>
  <c r="M49" i="19"/>
  <c r="L49" i="19"/>
  <c r="K49" i="19"/>
  <c r="J49" i="19"/>
  <c r="I49" i="19"/>
  <c r="H49" i="19"/>
  <c r="G49" i="19"/>
  <c r="I47" i="19"/>
  <c r="J47" i="19" s="1"/>
  <c r="K47" i="19" s="1"/>
  <c r="L47" i="19" s="1"/>
  <c r="M47" i="19" s="1"/>
  <c r="N47" i="19" s="1"/>
  <c r="H47" i="19"/>
  <c r="H17" i="19"/>
  <c r="I17" i="19" s="1"/>
  <c r="J17" i="19" s="1"/>
  <c r="K17" i="19" s="1"/>
  <c r="L17" i="19" s="1"/>
  <c r="M17" i="19" s="1"/>
  <c r="N17" i="19" s="1"/>
  <c r="O199" i="18"/>
  <c r="N199" i="18"/>
  <c r="M199" i="18"/>
  <c r="L199" i="18"/>
  <c r="K199" i="18"/>
  <c r="J199" i="18"/>
  <c r="I199" i="18"/>
  <c r="H199" i="18"/>
  <c r="G199" i="18"/>
  <c r="H188" i="18"/>
  <c r="I188" i="18" s="1"/>
  <c r="J188" i="18" s="1"/>
  <c r="K188" i="18" s="1"/>
  <c r="L188" i="18" s="1"/>
  <c r="M188" i="18" s="1"/>
  <c r="N188" i="18" s="1"/>
  <c r="B183" i="18"/>
  <c r="H143" i="18"/>
  <c r="I143" i="18" s="1"/>
  <c r="J143" i="18" s="1"/>
  <c r="K143" i="18" s="1"/>
  <c r="L143" i="18" s="1"/>
  <c r="M143" i="18" s="1"/>
  <c r="N143" i="18" s="1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O95" i="18"/>
  <c r="O89" i="18" s="1"/>
  <c r="N95" i="18"/>
  <c r="N89" i="18" s="1"/>
  <c r="M95" i="18"/>
  <c r="M89" i="18" s="1"/>
  <c r="L95" i="18"/>
  <c r="L89" i="18" s="1"/>
  <c r="K95" i="18"/>
  <c r="K89" i="18" s="1"/>
  <c r="J95" i="18"/>
  <c r="J89" i="18" s="1"/>
  <c r="I95" i="18"/>
  <c r="I89" i="18" s="1"/>
  <c r="H95" i="18"/>
  <c r="H89" i="18" s="1"/>
  <c r="G95" i="18"/>
  <c r="G89" i="18" s="1"/>
  <c r="O49" i="18"/>
  <c r="N49" i="18"/>
  <c r="M49" i="18"/>
  <c r="L49" i="18"/>
  <c r="K49" i="18"/>
  <c r="J49" i="18"/>
  <c r="I49" i="18"/>
  <c r="H49" i="18"/>
  <c r="G49" i="18"/>
  <c r="H47" i="18"/>
  <c r="I47" i="18" s="1"/>
  <c r="J47" i="18" s="1"/>
  <c r="K47" i="18" s="1"/>
  <c r="L47" i="18" s="1"/>
  <c r="M47" i="18" s="1"/>
  <c r="N47" i="18" s="1"/>
  <c r="H17" i="18"/>
  <c r="I17" i="18" s="1"/>
  <c r="J17" i="18" s="1"/>
  <c r="K17" i="18" s="1"/>
  <c r="L17" i="18" s="1"/>
  <c r="M17" i="18" s="1"/>
  <c r="N17" i="18" s="1"/>
  <c r="O199" i="17"/>
  <c r="N199" i="17"/>
  <c r="M199" i="17"/>
  <c r="L199" i="17"/>
  <c r="K199" i="17"/>
  <c r="J199" i="17"/>
  <c r="I199" i="17"/>
  <c r="H199" i="17"/>
  <c r="G199" i="17"/>
  <c r="H188" i="17"/>
  <c r="I188" i="17" s="1"/>
  <c r="J188" i="17" s="1"/>
  <c r="K188" i="17" s="1"/>
  <c r="L188" i="17" s="1"/>
  <c r="M188" i="17" s="1"/>
  <c r="N188" i="17" s="1"/>
  <c r="B183" i="17"/>
  <c r="H143" i="17"/>
  <c r="I143" i="17" s="1"/>
  <c r="J143" i="17" s="1"/>
  <c r="K143" i="17" s="1"/>
  <c r="L143" i="17" s="1"/>
  <c r="M143" i="17" s="1"/>
  <c r="N143" i="17" s="1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O95" i="17"/>
  <c r="O89" i="17" s="1"/>
  <c r="N95" i="17"/>
  <c r="N89" i="17" s="1"/>
  <c r="M95" i="17"/>
  <c r="M89" i="17" s="1"/>
  <c r="L95" i="17"/>
  <c r="L89" i="17" s="1"/>
  <c r="K95" i="17"/>
  <c r="J95" i="17"/>
  <c r="J89" i="17" s="1"/>
  <c r="I95" i="17"/>
  <c r="I89" i="17" s="1"/>
  <c r="H95" i="17"/>
  <c r="G95" i="17"/>
  <c r="G89" i="17" s="1"/>
  <c r="K89" i="17"/>
  <c r="H89" i="17"/>
  <c r="O49" i="17"/>
  <c r="N49" i="17"/>
  <c r="M49" i="17"/>
  <c r="L49" i="17"/>
  <c r="K49" i="17"/>
  <c r="J49" i="17"/>
  <c r="I49" i="17"/>
  <c r="H49" i="17"/>
  <c r="G49" i="17"/>
  <c r="I47" i="17"/>
  <c r="J47" i="17" s="1"/>
  <c r="K47" i="17" s="1"/>
  <c r="L47" i="17" s="1"/>
  <c r="M47" i="17" s="1"/>
  <c r="N47" i="17" s="1"/>
  <c r="H47" i="17"/>
  <c r="H17" i="17"/>
  <c r="I17" i="17" s="1"/>
  <c r="J17" i="17" s="1"/>
  <c r="K17" i="17" s="1"/>
  <c r="L17" i="17" s="1"/>
  <c r="M17" i="17" s="1"/>
  <c r="N17" i="17" s="1"/>
  <c r="O199" i="16"/>
  <c r="N199" i="16"/>
  <c r="M199" i="16"/>
  <c r="L199" i="16"/>
  <c r="K199" i="16"/>
  <c r="J199" i="16"/>
  <c r="I199" i="16"/>
  <c r="H199" i="16"/>
  <c r="G199" i="16"/>
  <c r="I188" i="16"/>
  <c r="J188" i="16" s="1"/>
  <c r="K188" i="16" s="1"/>
  <c r="L188" i="16" s="1"/>
  <c r="M188" i="16" s="1"/>
  <c r="N188" i="16" s="1"/>
  <c r="H188" i="16"/>
  <c r="B150" i="16"/>
  <c r="B148" i="16"/>
  <c r="B146" i="16"/>
  <c r="H143" i="16"/>
  <c r="I143" i="16" s="1"/>
  <c r="J143" i="16" s="1"/>
  <c r="K143" i="16" s="1"/>
  <c r="L143" i="16" s="1"/>
  <c r="M143" i="16" s="1"/>
  <c r="N143" i="16" s="1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O95" i="16"/>
  <c r="O89" i="16" s="1"/>
  <c r="N95" i="16"/>
  <c r="N89" i="16" s="1"/>
  <c r="M95" i="16"/>
  <c r="M89" i="16" s="1"/>
  <c r="L95" i="16"/>
  <c r="L89" i="16" s="1"/>
  <c r="K95" i="16"/>
  <c r="K89" i="16" s="1"/>
  <c r="J95" i="16"/>
  <c r="J89" i="16" s="1"/>
  <c r="I95" i="16"/>
  <c r="H95" i="16"/>
  <c r="H89" i="16" s="1"/>
  <c r="G95" i="16"/>
  <c r="G89" i="16" s="1"/>
  <c r="I89" i="16"/>
  <c r="O49" i="16"/>
  <c r="N49" i="16"/>
  <c r="M49" i="16"/>
  <c r="L49" i="16"/>
  <c r="K49" i="16"/>
  <c r="J49" i="16"/>
  <c r="I49" i="16"/>
  <c r="H49" i="16"/>
  <c r="G49" i="16"/>
  <c r="H47" i="16"/>
  <c r="I47" i="16" s="1"/>
  <c r="J47" i="16" s="1"/>
  <c r="K47" i="16" s="1"/>
  <c r="L47" i="16" s="1"/>
  <c r="M47" i="16" s="1"/>
  <c r="N47" i="16" s="1"/>
  <c r="H17" i="16"/>
  <c r="I17" i="16" s="1"/>
  <c r="J17" i="16" s="1"/>
  <c r="K17" i="16" s="1"/>
  <c r="L17" i="16" s="1"/>
  <c r="M17" i="16" s="1"/>
  <c r="N17" i="16" s="1"/>
  <c r="O199" i="15"/>
  <c r="N199" i="15"/>
  <c r="M199" i="15"/>
  <c r="L199" i="15"/>
  <c r="K199" i="15"/>
  <c r="J199" i="15"/>
  <c r="I199" i="15"/>
  <c r="H199" i="15"/>
  <c r="G199" i="15"/>
  <c r="L188" i="15"/>
  <c r="M188" i="15" s="1"/>
  <c r="N188" i="15" s="1"/>
  <c r="K188" i="15"/>
  <c r="H188" i="15"/>
  <c r="I188" i="15" s="1"/>
  <c r="J188" i="15" s="1"/>
  <c r="B155" i="15"/>
  <c r="H143" i="15"/>
  <c r="I143" i="15" s="1"/>
  <c r="J143" i="15" s="1"/>
  <c r="K143" i="15" s="1"/>
  <c r="L143" i="15" s="1"/>
  <c r="M143" i="15" s="1"/>
  <c r="N143" i="15" s="1"/>
  <c r="B131" i="15"/>
  <c r="B130" i="15"/>
  <c r="B129" i="15"/>
  <c r="B128" i="15"/>
  <c r="B127" i="15"/>
  <c r="B126" i="15"/>
  <c r="B125" i="15"/>
  <c r="B124" i="15"/>
  <c r="B123" i="15"/>
  <c r="B122" i="15"/>
  <c r="B121" i="15"/>
  <c r="B120" i="15"/>
  <c r="B119" i="15"/>
  <c r="B118" i="15"/>
  <c r="B117" i="15"/>
  <c r="B116" i="15"/>
  <c r="B115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O95" i="15"/>
  <c r="O89" i="15" s="1"/>
  <c r="N95" i="15"/>
  <c r="M95" i="15"/>
  <c r="L95" i="15"/>
  <c r="L89" i="15" s="1"/>
  <c r="K95" i="15"/>
  <c r="K89" i="15" s="1"/>
  <c r="J95" i="15"/>
  <c r="J89" i="15" s="1"/>
  <c r="I95" i="15"/>
  <c r="I89" i="15" s="1"/>
  <c r="H95" i="15"/>
  <c r="H89" i="15" s="1"/>
  <c r="G95" i="15"/>
  <c r="G89" i="15" s="1"/>
  <c r="N89" i="15"/>
  <c r="M89" i="15"/>
  <c r="O49" i="15"/>
  <c r="N49" i="15"/>
  <c r="M49" i="15"/>
  <c r="L49" i="15"/>
  <c r="K49" i="15"/>
  <c r="J49" i="15"/>
  <c r="I49" i="15"/>
  <c r="H49" i="15"/>
  <c r="G49" i="15"/>
  <c r="I47" i="15"/>
  <c r="J47" i="15" s="1"/>
  <c r="K47" i="15" s="1"/>
  <c r="L47" i="15" s="1"/>
  <c r="M47" i="15" s="1"/>
  <c r="N47" i="15" s="1"/>
  <c r="H47" i="15"/>
  <c r="I17" i="15"/>
  <c r="J17" i="15" s="1"/>
  <c r="K17" i="15" s="1"/>
  <c r="L17" i="15" s="1"/>
  <c r="M17" i="15" s="1"/>
  <c r="N17" i="15" s="1"/>
  <c r="H17" i="15"/>
  <c r="O199" i="14"/>
  <c r="N199" i="14"/>
  <c r="M199" i="14"/>
  <c r="L199" i="14"/>
  <c r="K199" i="14"/>
  <c r="J199" i="14"/>
  <c r="I199" i="14"/>
  <c r="H199" i="14"/>
  <c r="G199" i="14"/>
  <c r="I188" i="14"/>
  <c r="J188" i="14" s="1"/>
  <c r="K188" i="14" s="1"/>
  <c r="L188" i="14" s="1"/>
  <c r="M188" i="14" s="1"/>
  <c r="N188" i="14" s="1"/>
  <c r="H188" i="14"/>
  <c r="B171" i="14"/>
  <c r="B167" i="14"/>
  <c r="B148" i="14"/>
  <c r="H143" i="14"/>
  <c r="I143" i="14" s="1"/>
  <c r="J143" i="14" s="1"/>
  <c r="K143" i="14" s="1"/>
  <c r="L143" i="14" s="1"/>
  <c r="M143" i="14" s="1"/>
  <c r="N143" i="14" s="1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O95" i="14"/>
  <c r="O89" i="14" s="1"/>
  <c r="N95" i="14"/>
  <c r="N89" i="14" s="1"/>
  <c r="M95" i="14"/>
  <c r="M89" i="14" s="1"/>
  <c r="L95" i="14"/>
  <c r="L89" i="14" s="1"/>
  <c r="K95" i="14"/>
  <c r="K89" i="14" s="1"/>
  <c r="J95" i="14"/>
  <c r="J89" i="14" s="1"/>
  <c r="I95" i="14"/>
  <c r="I89" i="14" s="1"/>
  <c r="H95" i="14"/>
  <c r="G95" i="14"/>
  <c r="G89" i="14" s="1"/>
  <c r="H89" i="14"/>
  <c r="O49" i="14"/>
  <c r="N49" i="14"/>
  <c r="M49" i="14"/>
  <c r="L49" i="14"/>
  <c r="K49" i="14"/>
  <c r="J49" i="14"/>
  <c r="I49" i="14"/>
  <c r="H49" i="14"/>
  <c r="G49" i="14"/>
  <c r="H47" i="14"/>
  <c r="I47" i="14" s="1"/>
  <c r="J47" i="14" s="1"/>
  <c r="K47" i="14" s="1"/>
  <c r="L47" i="14" s="1"/>
  <c r="M47" i="14" s="1"/>
  <c r="N47" i="14" s="1"/>
  <c r="K17" i="14"/>
  <c r="L17" i="14" s="1"/>
  <c r="M17" i="14" s="1"/>
  <c r="N17" i="14" s="1"/>
  <c r="H17" i="14"/>
  <c r="I17" i="14" s="1"/>
  <c r="J17" i="14" s="1"/>
  <c r="O199" i="13"/>
  <c r="N199" i="13"/>
  <c r="M199" i="13"/>
  <c r="L199" i="13"/>
  <c r="K199" i="13"/>
  <c r="J199" i="13"/>
  <c r="I199" i="13"/>
  <c r="H199" i="13"/>
  <c r="G199" i="13"/>
  <c r="H188" i="13"/>
  <c r="I188" i="13" s="1"/>
  <c r="J188" i="13" s="1"/>
  <c r="K188" i="13" s="1"/>
  <c r="L188" i="13" s="1"/>
  <c r="M188" i="13" s="1"/>
  <c r="N188" i="13" s="1"/>
  <c r="B181" i="13"/>
  <c r="B176" i="13"/>
  <c r="H143" i="13"/>
  <c r="I143" i="13" s="1"/>
  <c r="J143" i="13" s="1"/>
  <c r="K143" i="13" s="1"/>
  <c r="L143" i="13" s="1"/>
  <c r="M143" i="13" s="1"/>
  <c r="N143" i="13" s="1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O95" i="13"/>
  <c r="O89" i="13" s="1"/>
  <c r="N95" i="13"/>
  <c r="N89" i="13" s="1"/>
  <c r="M95" i="13"/>
  <c r="M89" i="13" s="1"/>
  <c r="L95" i="13"/>
  <c r="L89" i="13" s="1"/>
  <c r="K95" i="13"/>
  <c r="K89" i="13" s="1"/>
  <c r="J95" i="13"/>
  <c r="J89" i="13" s="1"/>
  <c r="I95" i="13"/>
  <c r="I89" i="13" s="1"/>
  <c r="H95" i="13"/>
  <c r="H89" i="13" s="1"/>
  <c r="G95" i="13"/>
  <c r="G89" i="13" s="1"/>
  <c r="O49" i="13"/>
  <c r="N49" i="13"/>
  <c r="M49" i="13"/>
  <c r="L49" i="13"/>
  <c r="K49" i="13"/>
  <c r="J49" i="13"/>
  <c r="I49" i="13"/>
  <c r="H49" i="13"/>
  <c r="G49" i="13"/>
  <c r="H47" i="13"/>
  <c r="I47" i="13" s="1"/>
  <c r="J47" i="13" s="1"/>
  <c r="K47" i="13" s="1"/>
  <c r="L47" i="13" s="1"/>
  <c r="M47" i="13" s="1"/>
  <c r="N47" i="13" s="1"/>
  <c r="H17" i="13"/>
  <c r="I17" i="13" s="1"/>
  <c r="J17" i="13" s="1"/>
  <c r="K17" i="13" s="1"/>
  <c r="L17" i="13" s="1"/>
  <c r="M17" i="13" s="1"/>
  <c r="N17" i="13" s="1"/>
  <c r="O199" i="12"/>
  <c r="N199" i="12"/>
  <c r="M199" i="12"/>
  <c r="L199" i="12"/>
  <c r="K199" i="12"/>
  <c r="J199" i="12"/>
  <c r="I199" i="12"/>
  <c r="H199" i="12"/>
  <c r="G199" i="12"/>
  <c r="H188" i="12"/>
  <c r="I188" i="12" s="1"/>
  <c r="J188" i="12" s="1"/>
  <c r="K188" i="12" s="1"/>
  <c r="L188" i="12" s="1"/>
  <c r="M188" i="12" s="1"/>
  <c r="N188" i="12" s="1"/>
  <c r="B185" i="12"/>
  <c r="B165" i="12"/>
  <c r="H143" i="12"/>
  <c r="I143" i="12" s="1"/>
  <c r="J143" i="12" s="1"/>
  <c r="K143" i="12" s="1"/>
  <c r="L143" i="12" s="1"/>
  <c r="M143" i="12" s="1"/>
  <c r="N143" i="12" s="1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O95" i="12"/>
  <c r="O89" i="12" s="1"/>
  <c r="N95" i="12"/>
  <c r="N89" i="12" s="1"/>
  <c r="M95" i="12"/>
  <c r="M89" i="12" s="1"/>
  <c r="L95" i="12"/>
  <c r="L89" i="12" s="1"/>
  <c r="K95" i="12"/>
  <c r="K89" i="12" s="1"/>
  <c r="J95" i="12"/>
  <c r="J89" i="12" s="1"/>
  <c r="I95" i="12"/>
  <c r="H95" i="12"/>
  <c r="H89" i="12" s="1"/>
  <c r="G95" i="12"/>
  <c r="I89" i="12"/>
  <c r="G89" i="12"/>
  <c r="O49" i="12"/>
  <c r="N49" i="12"/>
  <c r="M49" i="12"/>
  <c r="L49" i="12"/>
  <c r="K49" i="12"/>
  <c r="J49" i="12"/>
  <c r="I49" i="12"/>
  <c r="H49" i="12"/>
  <c r="G49" i="12"/>
  <c r="H47" i="12"/>
  <c r="I47" i="12" s="1"/>
  <c r="J47" i="12" s="1"/>
  <c r="K47" i="12" s="1"/>
  <c r="L47" i="12" s="1"/>
  <c r="M47" i="12" s="1"/>
  <c r="N47" i="12" s="1"/>
  <c r="H17" i="12"/>
  <c r="I17" i="12" s="1"/>
  <c r="J17" i="12" s="1"/>
  <c r="K17" i="12" s="1"/>
  <c r="L17" i="12" s="1"/>
  <c r="M17" i="12" s="1"/>
  <c r="N17" i="12" s="1"/>
  <c r="O199" i="11"/>
  <c r="N199" i="11"/>
  <c r="M199" i="11"/>
  <c r="L199" i="11"/>
  <c r="K199" i="11"/>
  <c r="J199" i="11"/>
  <c r="I199" i="11"/>
  <c r="H199" i="11"/>
  <c r="G199" i="11"/>
  <c r="H188" i="11"/>
  <c r="I188" i="11" s="1"/>
  <c r="J188" i="11" s="1"/>
  <c r="K188" i="11" s="1"/>
  <c r="L188" i="11" s="1"/>
  <c r="M188" i="11" s="1"/>
  <c r="N188" i="11" s="1"/>
  <c r="B147" i="11"/>
  <c r="I143" i="11"/>
  <c r="J143" i="11" s="1"/>
  <c r="K143" i="11" s="1"/>
  <c r="L143" i="11" s="1"/>
  <c r="M143" i="11" s="1"/>
  <c r="N143" i="11" s="1"/>
  <c r="H143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O95" i="11"/>
  <c r="O89" i="11" s="1"/>
  <c r="N95" i="11"/>
  <c r="M95" i="11"/>
  <c r="L95" i="11"/>
  <c r="L89" i="11" s="1"/>
  <c r="K95" i="11"/>
  <c r="K89" i="11" s="1"/>
  <c r="J95" i="11"/>
  <c r="J89" i="11" s="1"/>
  <c r="I95" i="11"/>
  <c r="I89" i="11" s="1"/>
  <c r="H95" i="11"/>
  <c r="H89" i="11" s="1"/>
  <c r="G95" i="11"/>
  <c r="G89" i="11" s="1"/>
  <c r="N89" i="11"/>
  <c r="M89" i="11"/>
  <c r="O49" i="11"/>
  <c r="N49" i="11"/>
  <c r="M49" i="11"/>
  <c r="L49" i="11"/>
  <c r="K49" i="11"/>
  <c r="J49" i="11"/>
  <c r="I49" i="11"/>
  <c r="H49" i="11"/>
  <c r="G49" i="11"/>
  <c r="I47" i="11"/>
  <c r="J47" i="11" s="1"/>
  <c r="K47" i="11" s="1"/>
  <c r="L47" i="11" s="1"/>
  <c r="M47" i="11" s="1"/>
  <c r="N47" i="11" s="1"/>
  <c r="H47" i="11"/>
  <c r="H17" i="11"/>
  <c r="I17" i="11" s="1"/>
  <c r="J17" i="11" s="1"/>
  <c r="K17" i="11" s="1"/>
  <c r="L17" i="11" s="1"/>
  <c r="M17" i="11" s="1"/>
  <c r="N17" i="11" s="1"/>
  <c r="O199" i="10"/>
  <c r="N199" i="10"/>
  <c r="M199" i="10"/>
  <c r="L199" i="10"/>
  <c r="K199" i="10"/>
  <c r="J199" i="10"/>
  <c r="I199" i="10"/>
  <c r="H199" i="10"/>
  <c r="G199" i="10"/>
  <c r="H188" i="10"/>
  <c r="I188" i="10" s="1"/>
  <c r="J188" i="10" s="1"/>
  <c r="K188" i="10" s="1"/>
  <c r="L188" i="10" s="1"/>
  <c r="M188" i="10" s="1"/>
  <c r="N188" i="10" s="1"/>
  <c r="B185" i="10"/>
  <c r="B183" i="10"/>
  <c r="B165" i="10"/>
  <c r="H143" i="10"/>
  <c r="I143" i="10" s="1"/>
  <c r="J143" i="10" s="1"/>
  <c r="K143" i="10" s="1"/>
  <c r="L143" i="10" s="1"/>
  <c r="M143" i="10" s="1"/>
  <c r="N143" i="10" s="1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O95" i="10"/>
  <c r="O89" i="10" s="1"/>
  <c r="N95" i="10"/>
  <c r="N89" i="10" s="1"/>
  <c r="M95" i="10"/>
  <c r="M89" i="10" s="1"/>
  <c r="L95" i="10"/>
  <c r="L89" i="10" s="1"/>
  <c r="K95" i="10"/>
  <c r="K89" i="10" s="1"/>
  <c r="J95" i="10"/>
  <c r="J89" i="10" s="1"/>
  <c r="I95" i="10"/>
  <c r="I89" i="10" s="1"/>
  <c r="H95" i="10"/>
  <c r="H89" i="10" s="1"/>
  <c r="G95" i="10"/>
  <c r="G89" i="10" s="1"/>
  <c r="O49" i="10"/>
  <c r="N49" i="10"/>
  <c r="M49" i="10"/>
  <c r="L49" i="10"/>
  <c r="K49" i="10"/>
  <c r="J49" i="10"/>
  <c r="I49" i="10"/>
  <c r="H49" i="10"/>
  <c r="G49" i="10"/>
  <c r="H47" i="10"/>
  <c r="I47" i="10" s="1"/>
  <c r="J47" i="10" s="1"/>
  <c r="K47" i="10" s="1"/>
  <c r="L47" i="10" s="1"/>
  <c r="M47" i="10" s="1"/>
  <c r="N47" i="10" s="1"/>
  <c r="I17" i="10"/>
  <c r="J17" i="10" s="1"/>
  <c r="K17" i="10" s="1"/>
  <c r="L17" i="10" s="1"/>
  <c r="M17" i="10" s="1"/>
  <c r="N17" i="10" s="1"/>
  <c r="H17" i="10"/>
  <c r="O199" i="9"/>
  <c r="N199" i="9"/>
  <c r="M199" i="9"/>
  <c r="L199" i="9"/>
  <c r="K199" i="9"/>
  <c r="J199" i="9"/>
  <c r="I199" i="9"/>
  <c r="H199" i="9"/>
  <c r="G199" i="9"/>
  <c r="I188" i="9"/>
  <c r="J188" i="9" s="1"/>
  <c r="K188" i="9" s="1"/>
  <c r="L188" i="9" s="1"/>
  <c r="M188" i="9" s="1"/>
  <c r="N188" i="9" s="1"/>
  <c r="H188" i="9"/>
  <c r="B186" i="9"/>
  <c r="B168" i="9"/>
  <c r="B151" i="9"/>
  <c r="H143" i="9"/>
  <c r="I143" i="9" s="1"/>
  <c r="J143" i="9" s="1"/>
  <c r="K143" i="9" s="1"/>
  <c r="L143" i="9" s="1"/>
  <c r="M143" i="9" s="1"/>
  <c r="N143" i="9" s="1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O95" i="9"/>
  <c r="O89" i="9" s="1"/>
  <c r="N95" i="9"/>
  <c r="N89" i="9" s="1"/>
  <c r="M95" i="9"/>
  <c r="M89" i="9" s="1"/>
  <c r="L95" i="9"/>
  <c r="L89" i="9" s="1"/>
  <c r="K95" i="9"/>
  <c r="K89" i="9" s="1"/>
  <c r="J95" i="9"/>
  <c r="J89" i="9" s="1"/>
  <c r="I95" i="9"/>
  <c r="I89" i="9" s="1"/>
  <c r="H95" i="9"/>
  <c r="G95" i="9"/>
  <c r="H89" i="9"/>
  <c r="G89" i="9"/>
  <c r="O49" i="9"/>
  <c r="N49" i="9"/>
  <c r="M49" i="9"/>
  <c r="L49" i="9"/>
  <c r="K49" i="9"/>
  <c r="J49" i="9"/>
  <c r="I49" i="9"/>
  <c r="H49" i="9"/>
  <c r="G49" i="9"/>
  <c r="J47" i="9"/>
  <c r="K47" i="9" s="1"/>
  <c r="L47" i="9" s="1"/>
  <c r="M47" i="9" s="1"/>
  <c r="N47" i="9" s="1"/>
  <c r="I47" i="9"/>
  <c r="H47" i="9"/>
  <c r="H17" i="9"/>
  <c r="I17" i="9" s="1"/>
  <c r="J17" i="9" s="1"/>
  <c r="K17" i="9" s="1"/>
  <c r="L17" i="9" s="1"/>
  <c r="M17" i="9" s="1"/>
  <c r="N17" i="9" s="1"/>
  <c r="O199" i="8"/>
  <c r="N199" i="8"/>
  <c r="M199" i="8"/>
  <c r="L199" i="8"/>
  <c r="K199" i="8"/>
  <c r="J199" i="8"/>
  <c r="I199" i="8"/>
  <c r="H199" i="8"/>
  <c r="G199" i="8"/>
  <c r="H188" i="8"/>
  <c r="I188" i="8" s="1"/>
  <c r="J188" i="8" s="1"/>
  <c r="K188" i="8" s="1"/>
  <c r="L188" i="8" s="1"/>
  <c r="M188" i="8" s="1"/>
  <c r="N188" i="8" s="1"/>
  <c r="B182" i="8"/>
  <c r="B160" i="8"/>
  <c r="B158" i="8"/>
  <c r="H143" i="8"/>
  <c r="I143" i="8" s="1"/>
  <c r="J143" i="8" s="1"/>
  <c r="K143" i="8" s="1"/>
  <c r="L143" i="8" s="1"/>
  <c r="M143" i="8" s="1"/>
  <c r="N143" i="8" s="1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O95" i="8"/>
  <c r="N95" i="8"/>
  <c r="N89" i="8" s="1"/>
  <c r="M95" i="8"/>
  <c r="M89" i="8" s="1"/>
  <c r="L95" i="8"/>
  <c r="K95" i="8"/>
  <c r="K89" i="8" s="1"/>
  <c r="J95" i="8"/>
  <c r="J89" i="8" s="1"/>
  <c r="I95" i="8"/>
  <c r="I89" i="8" s="1"/>
  <c r="H95" i="8"/>
  <c r="H89" i="8" s="1"/>
  <c r="G95" i="8"/>
  <c r="G89" i="8" s="1"/>
  <c r="O89" i="8"/>
  <c r="L89" i="8"/>
  <c r="O49" i="8"/>
  <c r="N49" i="8"/>
  <c r="M49" i="8"/>
  <c r="L49" i="8"/>
  <c r="K49" i="8"/>
  <c r="J49" i="8"/>
  <c r="I49" i="8"/>
  <c r="H49" i="8"/>
  <c r="G49" i="8"/>
  <c r="H47" i="8"/>
  <c r="I47" i="8" s="1"/>
  <c r="J47" i="8" s="1"/>
  <c r="K47" i="8" s="1"/>
  <c r="L47" i="8" s="1"/>
  <c r="M47" i="8" s="1"/>
  <c r="N47" i="8" s="1"/>
  <c r="H17" i="8"/>
  <c r="I17" i="8" s="1"/>
  <c r="J17" i="8" s="1"/>
  <c r="K17" i="8" s="1"/>
  <c r="L17" i="8" s="1"/>
  <c r="M17" i="8" s="1"/>
  <c r="N17" i="8" s="1"/>
  <c r="O199" i="7"/>
  <c r="N199" i="7"/>
  <c r="M199" i="7"/>
  <c r="L199" i="7"/>
  <c r="K199" i="7"/>
  <c r="J199" i="7"/>
  <c r="I199" i="7"/>
  <c r="H199" i="7"/>
  <c r="G199" i="7"/>
  <c r="H188" i="7"/>
  <c r="I188" i="7" s="1"/>
  <c r="J188" i="7" s="1"/>
  <c r="K188" i="7" s="1"/>
  <c r="L188" i="7" s="1"/>
  <c r="M188" i="7" s="1"/>
  <c r="N188" i="7" s="1"/>
  <c r="B167" i="7"/>
  <c r="B152" i="7"/>
  <c r="B151" i="7"/>
  <c r="B149" i="7"/>
  <c r="I143" i="7"/>
  <c r="J143" i="7" s="1"/>
  <c r="K143" i="7" s="1"/>
  <c r="L143" i="7" s="1"/>
  <c r="M143" i="7" s="1"/>
  <c r="N143" i="7" s="1"/>
  <c r="H143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O95" i="7"/>
  <c r="O89" i="7" s="1"/>
  <c r="N95" i="7"/>
  <c r="N89" i="7" s="1"/>
  <c r="M95" i="7"/>
  <c r="M89" i="7" s="1"/>
  <c r="L95" i="7"/>
  <c r="K95" i="7"/>
  <c r="J95" i="7"/>
  <c r="J89" i="7" s="1"/>
  <c r="I95" i="7"/>
  <c r="H95" i="7"/>
  <c r="H89" i="7" s="1"/>
  <c r="G95" i="7"/>
  <c r="G89" i="7" s="1"/>
  <c r="L89" i="7"/>
  <c r="K89" i="7"/>
  <c r="I89" i="7"/>
  <c r="O49" i="7"/>
  <c r="N49" i="7"/>
  <c r="M49" i="7"/>
  <c r="L49" i="7"/>
  <c r="K49" i="7"/>
  <c r="J49" i="7"/>
  <c r="I49" i="7"/>
  <c r="H49" i="7"/>
  <c r="G49" i="7"/>
  <c r="H47" i="7"/>
  <c r="I47" i="7" s="1"/>
  <c r="J47" i="7" s="1"/>
  <c r="K47" i="7" s="1"/>
  <c r="L47" i="7" s="1"/>
  <c r="M47" i="7" s="1"/>
  <c r="N47" i="7" s="1"/>
  <c r="H17" i="7"/>
  <c r="I17" i="7" s="1"/>
  <c r="J17" i="7" s="1"/>
  <c r="K17" i="7" s="1"/>
  <c r="L17" i="7" s="1"/>
  <c r="M17" i="7" s="1"/>
  <c r="N17" i="7" s="1"/>
  <c r="L20" i="6"/>
  <c r="K20" i="6"/>
  <c r="J20" i="6"/>
  <c r="I20" i="6"/>
  <c r="H20" i="6"/>
  <c r="G20" i="6"/>
  <c r="F20" i="6"/>
  <c r="E20" i="6"/>
  <c r="L19" i="6"/>
  <c r="K19" i="6"/>
  <c r="J19" i="6"/>
  <c r="I19" i="6"/>
  <c r="H19" i="6"/>
  <c r="G19" i="6"/>
  <c r="F19" i="6"/>
  <c r="E19" i="6"/>
  <c r="L18" i="6"/>
  <c r="K18" i="6"/>
  <c r="J18" i="6"/>
  <c r="I18" i="6"/>
  <c r="H18" i="6"/>
  <c r="G18" i="6"/>
  <c r="F18" i="6"/>
  <c r="E18" i="6"/>
  <c r="L17" i="6"/>
  <c r="K17" i="6"/>
  <c r="J17" i="6"/>
  <c r="I17" i="6"/>
  <c r="H17" i="6"/>
  <c r="G17" i="6"/>
  <c r="F17" i="6"/>
  <c r="E17" i="6"/>
  <c r="L16" i="6"/>
  <c r="K16" i="6"/>
  <c r="J16" i="6"/>
  <c r="I16" i="6"/>
  <c r="H16" i="6"/>
  <c r="G16" i="6"/>
  <c r="F16" i="6"/>
  <c r="E16" i="6"/>
  <c r="L15" i="6"/>
  <c r="K15" i="6"/>
  <c r="J15" i="6"/>
  <c r="I15" i="6"/>
  <c r="H15" i="6"/>
  <c r="G15" i="6"/>
  <c r="F15" i="6"/>
  <c r="E15" i="6"/>
  <c r="L14" i="6"/>
  <c r="K14" i="6"/>
  <c r="J14" i="6"/>
  <c r="I14" i="6"/>
  <c r="H14" i="6"/>
  <c r="G14" i="6"/>
  <c r="F14" i="6"/>
  <c r="E14" i="6"/>
  <c r="L13" i="6"/>
  <c r="K13" i="6"/>
  <c r="J13" i="6"/>
  <c r="I13" i="6"/>
  <c r="H13" i="6"/>
  <c r="G13" i="6"/>
  <c r="F13" i="6"/>
  <c r="E13" i="6"/>
  <c r="L12" i="6"/>
  <c r="K12" i="6"/>
  <c r="J12" i="6"/>
  <c r="I12" i="6"/>
  <c r="H12" i="6"/>
  <c r="G12" i="6"/>
  <c r="F12" i="6"/>
  <c r="E12" i="6"/>
  <c r="L11" i="6"/>
  <c r="K11" i="6"/>
  <c r="J11" i="6"/>
  <c r="I11" i="6"/>
  <c r="H11" i="6"/>
  <c r="G11" i="6"/>
  <c r="F11" i="6"/>
  <c r="E11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B9" i="6"/>
  <c r="L8" i="6"/>
  <c r="K8" i="6"/>
  <c r="J8" i="6"/>
  <c r="I8" i="6"/>
  <c r="H8" i="6"/>
  <c r="G8" i="6"/>
  <c r="F8" i="6"/>
  <c r="E8" i="6"/>
  <c r="B8" i="6"/>
  <c r="L7" i="6"/>
  <c r="K7" i="6"/>
  <c r="J7" i="6"/>
  <c r="I7" i="6"/>
  <c r="H7" i="6"/>
  <c r="G7" i="6"/>
  <c r="F7" i="6"/>
  <c r="E7" i="6"/>
  <c r="B7" i="6"/>
  <c r="L6" i="6"/>
  <c r="K6" i="6"/>
  <c r="J6" i="6"/>
  <c r="I6" i="6"/>
  <c r="H6" i="6"/>
  <c r="G6" i="6"/>
  <c r="F6" i="6"/>
  <c r="E6" i="6"/>
  <c r="G3" i="6"/>
  <c r="H3" i="6" s="1"/>
  <c r="I3" i="6" s="1"/>
  <c r="J3" i="6" s="1"/>
  <c r="K3" i="6" s="1"/>
  <c r="L3" i="6" s="1"/>
  <c r="F3" i="6"/>
  <c r="F194" i="5"/>
  <c r="G194" i="5" s="1"/>
  <c r="H194" i="5" s="1"/>
  <c r="I194" i="5" s="1"/>
  <c r="J194" i="5" s="1"/>
  <c r="K194" i="5" s="1"/>
  <c r="F189" i="5"/>
  <c r="G189" i="5" s="1"/>
  <c r="H189" i="5" s="1"/>
  <c r="I189" i="5" s="1"/>
  <c r="J189" i="5" s="1"/>
  <c r="K189" i="5" s="1"/>
  <c r="K167" i="5"/>
  <c r="J167" i="5"/>
  <c r="I167" i="5"/>
  <c r="H167" i="5"/>
  <c r="G167" i="5"/>
  <c r="F167" i="5"/>
  <c r="E167" i="5"/>
  <c r="D167" i="5"/>
  <c r="C167" i="5"/>
  <c r="D161" i="5"/>
  <c r="E161" i="5" s="1"/>
  <c r="F161" i="5" s="1"/>
  <c r="G161" i="5" s="1"/>
  <c r="H161" i="5" s="1"/>
  <c r="I161" i="5" s="1"/>
  <c r="J161" i="5" s="1"/>
  <c r="K161" i="5" s="1"/>
  <c r="K160" i="5"/>
  <c r="J160" i="5"/>
  <c r="I160" i="5"/>
  <c r="H160" i="5"/>
  <c r="G160" i="5"/>
  <c r="F160" i="5"/>
  <c r="E160" i="5"/>
  <c r="D160" i="5"/>
  <c r="C160" i="5"/>
  <c r="K157" i="5"/>
  <c r="J157" i="5"/>
  <c r="I157" i="5"/>
  <c r="H157" i="5"/>
  <c r="G157" i="5"/>
  <c r="F157" i="5"/>
  <c r="E157" i="5"/>
  <c r="D157" i="5"/>
  <c r="C157" i="5"/>
  <c r="D154" i="5"/>
  <c r="E154" i="5" s="1"/>
  <c r="F154" i="5" s="1"/>
  <c r="G154" i="5" s="1"/>
  <c r="H154" i="5" s="1"/>
  <c r="I154" i="5" s="1"/>
  <c r="J154" i="5" s="1"/>
  <c r="K154" i="5" s="1"/>
  <c r="B152" i="5"/>
  <c r="B186" i="7" s="1"/>
  <c r="B151" i="5"/>
  <c r="B185" i="16" s="1"/>
  <c r="B150" i="5"/>
  <c r="B184" i="21" s="1"/>
  <c r="B149" i="5"/>
  <c r="B183" i="9" s="1"/>
  <c r="B148" i="5"/>
  <c r="B182" i="19" s="1"/>
  <c r="B147" i="5"/>
  <c r="B181" i="11" s="1"/>
  <c r="B146" i="5"/>
  <c r="B180" i="11" s="1"/>
  <c r="B144" i="5"/>
  <c r="B178" i="17" s="1"/>
  <c r="B142" i="5"/>
  <c r="B176" i="15" s="1"/>
  <c r="B141" i="5"/>
  <c r="B175" i="8" s="1"/>
  <c r="B140" i="5"/>
  <c r="B139" i="5"/>
  <c r="B138" i="5"/>
  <c r="B137" i="5"/>
  <c r="B173" i="18" s="1"/>
  <c r="B136" i="5"/>
  <c r="B172" i="18" s="1"/>
  <c r="B135" i="5"/>
  <c r="B171" i="16" s="1"/>
  <c r="B134" i="5"/>
  <c r="B170" i="16" s="1"/>
  <c r="B132" i="5"/>
  <c r="B168" i="18" s="1"/>
  <c r="B131" i="5"/>
  <c r="B167" i="20" s="1"/>
  <c r="B130" i="5"/>
  <c r="B166" i="20" s="1"/>
  <c r="B129" i="5"/>
  <c r="B165" i="16" s="1"/>
  <c r="B128" i="5"/>
  <c r="B164" i="9" s="1"/>
  <c r="B127" i="5"/>
  <c r="B163" i="11" s="1"/>
  <c r="B126" i="5"/>
  <c r="B162" i="15" s="1"/>
  <c r="B124" i="5"/>
  <c r="B160" i="19" s="1"/>
  <c r="B123" i="5"/>
  <c r="B159" i="14" s="1"/>
  <c r="B122" i="5"/>
  <c r="B158" i="17" s="1"/>
  <c r="B121" i="5"/>
  <c r="B157" i="15" s="1"/>
  <c r="B120" i="5"/>
  <c r="B119" i="5"/>
  <c r="B118" i="5"/>
  <c r="B154" i="20" s="1"/>
  <c r="B116" i="5"/>
  <c r="B152" i="9" s="1"/>
  <c r="B115" i="5"/>
  <c r="B151" i="18" s="1"/>
  <c r="B114" i="5"/>
  <c r="B150" i="17" s="1"/>
  <c r="B113" i="5"/>
  <c r="B149" i="12" s="1"/>
  <c r="B112" i="5"/>
  <c r="B148" i="12" s="1"/>
  <c r="B111" i="5"/>
  <c r="B147" i="15" s="1"/>
  <c r="B110" i="5"/>
  <c r="B146" i="18" s="1"/>
  <c r="D107" i="5"/>
  <c r="E107" i="5" s="1"/>
  <c r="F107" i="5" s="1"/>
  <c r="G107" i="5" s="1"/>
  <c r="H107" i="5" s="1"/>
  <c r="I107" i="5" s="1"/>
  <c r="J107" i="5" s="1"/>
  <c r="K107" i="5" s="1"/>
  <c r="K102" i="5"/>
  <c r="J102" i="5"/>
  <c r="I102" i="5"/>
  <c r="H102" i="5"/>
  <c r="G102" i="5"/>
  <c r="F102" i="5"/>
  <c r="E102" i="5"/>
  <c r="D102" i="5"/>
  <c r="C102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K50" i="5"/>
  <c r="J50" i="5"/>
  <c r="I50" i="5"/>
  <c r="I44" i="5" s="1"/>
  <c r="H50" i="5"/>
  <c r="H44" i="5" s="1"/>
  <c r="G50" i="5"/>
  <c r="G44" i="5" s="1"/>
  <c r="F50" i="5"/>
  <c r="F44" i="5" s="1"/>
  <c r="E50" i="5"/>
  <c r="D50" i="5"/>
  <c r="D44" i="5" s="1"/>
  <c r="D100" i="5" s="1"/>
  <c r="C50" i="5"/>
  <c r="C44" i="5" s="1"/>
  <c r="C100" i="5" s="1"/>
  <c r="C103" i="5" s="1"/>
  <c r="K4" i="5"/>
  <c r="J4" i="5"/>
  <c r="I4" i="5"/>
  <c r="H4" i="5"/>
  <c r="G4" i="5"/>
  <c r="F4" i="5"/>
  <c r="E4" i="5"/>
  <c r="D4" i="5"/>
  <c r="C4" i="5"/>
  <c r="D2" i="5"/>
  <c r="E2" i="5" s="1"/>
  <c r="F2" i="5" s="1"/>
  <c r="G2" i="5" s="1"/>
  <c r="H2" i="5" s="1"/>
  <c r="I2" i="5" s="1"/>
  <c r="J2" i="5" s="1"/>
  <c r="K2" i="5" s="1"/>
  <c r="B55" i="4"/>
  <c r="B63" i="4" s="1"/>
  <c r="B54" i="4"/>
  <c r="B62" i="4" s="1"/>
  <c r="B53" i="4"/>
  <c r="B61" i="4" s="1"/>
  <c r="B52" i="4"/>
  <c r="B60" i="4" s="1"/>
  <c r="B51" i="4"/>
  <c r="B59" i="4" s="1"/>
  <c r="B50" i="4"/>
  <c r="B58" i="4" s="1"/>
  <c r="B49" i="4"/>
  <c r="B57" i="4" s="1"/>
  <c r="D29" i="4"/>
  <c r="E29" i="4" s="1"/>
  <c r="F29" i="4" s="1"/>
  <c r="G29" i="4" s="1"/>
  <c r="H29" i="4" s="1"/>
  <c r="I29" i="4" s="1"/>
  <c r="J29" i="4" s="1"/>
  <c r="K29" i="4" s="1"/>
  <c r="D4" i="4"/>
  <c r="E4" i="4" s="1"/>
  <c r="F4" i="4" s="1"/>
  <c r="G4" i="4" s="1"/>
  <c r="H4" i="4" s="1"/>
  <c r="I4" i="4" s="1"/>
  <c r="J4" i="4" s="1"/>
  <c r="K4" i="4" s="1"/>
  <c r="C20" i="3"/>
  <c r="C19" i="3"/>
  <c r="C18" i="3"/>
  <c r="C2" i="3"/>
  <c r="D27" i="1"/>
  <c r="C9" i="6" a="1"/>
  <c r="C7" i="6" a="1"/>
  <c r="C6" i="24" a="1"/>
  <c r="C6" i="6" a="1"/>
  <c r="C8" i="6" a="1"/>
  <c r="C7" i="24" a="1"/>
  <c r="I5" i="24" l="1"/>
  <c r="E114" i="23"/>
  <c r="G114" i="23"/>
  <c r="B162" i="10"/>
  <c r="B178" i="20"/>
  <c r="G5" i="6"/>
  <c r="B170" i="9"/>
  <c r="B163" i="10"/>
  <c r="B186" i="12"/>
  <c r="B168" i="14"/>
  <c r="B184" i="17"/>
  <c r="B182" i="20"/>
  <c r="B146" i="21"/>
  <c r="D98" i="23"/>
  <c r="D101" i="23" s="1"/>
  <c r="F44" i="23"/>
  <c r="F98" i="23" s="1"/>
  <c r="F101" i="23" s="1"/>
  <c r="F114" i="23"/>
  <c r="B146" i="8"/>
  <c r="B171" i="9"/>
  <c r="B164" i="10"/>
  <c r="B170" i="14"/>
  <c r="B158" i="15"/>
  <c r="B183" i="20"/>
  <c r="B147" i="21"/>
  <c r="H114" i="23"/>
  <c r="F100" i="5"/>
  <c r="B150" i="7"/>
  <c r="B159" i="8"/>
  <c r="B182" i="10"/>
  <c r="B160" i="15"/>
  <c r="B147" i="16"/>
  <c r="B185" i="20"/>
  <c r="B165" i="21"/>
  <c r="I114" i="23"/>
  <c r="B184" i="10"/>
  <c r="B146" i="11"/>
  <c r="B180" i="15"/>
  <c r="B149" i="16"/>
  <c r="K44" i="23"/>
  <c r="E50" i="40" s="1"/>
  <c r="K114" i="23"/>
  <c r="B162" i="8"/>
  <c r="B181" i="15"/>
  <c r="K5" i="6"/>
  <c r="B168" i="7"/>
  <c r="B164" i="8"/>
  <c r="B186" i="10"/>
  <c r="B150" i="11"/>
  <c r="B182" i="15"/>
  <c r="B151" i="16"/>
  <c r="G100" i="5"/>
  <c r="G196" i="5" s="1"/>
  <c r="B178" i="15"/>
  <c r="B10" i="6"/>
  <c r="B170" i="7"/>
  <c r="B176" i="8"/>
  <c r="B168" i="11"/>
  <c r="B147" i="13"/>
  <c r="B183" i="15"/>
  <c r="B168" i="16"/>
  <c r="B149" i="18"/>
  <c r="B171" i="7"/>
  <c r="B178" i="8"/>
  <c r="B173" i="11"/>
  <c r="B159" i="12"/>
  <c r="B150" i="13"/>
  <c r="B184" i="15"/>
  <c r="B159" i="17"/>
  <c r="B150" i="18"/>
  <c r="E44" i="23"/>
  <c r="E98" i="23" s="1"/>
  <c r="E101" i="23" s="1"/>
  <c r="H5" i="24"/>
  <c r="H5" i="6"/>
  <c r="B180" i="8"/>
  <c r="B149" i="9"/>
  <c r="B175" i="11"/>
  <c r="B163" i="12"/>
  <c r="B154" i="13"/>
  <c r="B146" i="14"/>
  <c r="B160" i="17"/>
  <c r="G44" i="23"/>
  <c r="G98" i="23" s="1"/>
  <c r="G101" i="23" s="1"/>
  <c r="E44" i="5"/>
  <c r="E100" i="5" s="1"/>
  <c r="I5" i="6"/>
  <c r="B181" i="8"/>
  <c r="B150" i="9"/>
  <c r="B176" i="11"/>
  <c r="B164" i="12"/>
  <c r="B175" i="13"/>
  <c r="B147" i="14"/>
  <c r="B162" i="17"/>
  <c r="B152" i="18"/>
  <c r="B162" i="19"/>
  <c r="H44" i="23"/>
  <c r="H98" i="23" s="1"/>
  <c r="H101" i="23" s="1"/>
  <c r="J5" i="24"/>
  <c r="J5" i="6"/>
  <c r="B163" i="17"/>
  <c r="B163" i="19"/>
  <c r="B152" i="20"/>
  <c r="I98" i="23"/>
  <c r="I101" i="23" s="1"/>
  <c r="K5" i="24"/>
  <c r="B159" i="15"/>
  <c r="H100" i="5"/>
  <c r="H196" i="5" s="1"/>
  <c r="D191" i="5"/>
  <c r="B146" i="10"/>
  <c r="B183" i="8"/>
  <c r="B159" i="10"/>
  <c r="B166" i="12"/>
  <c r="B178" i="13"/>
  <c r="B165" i="14"/>
  <c r="B164" i="17"/>
  <c r="B178" i="18"/>
  <c r="B164" i="19"/>
  <c r="B159" i="20"/>
  <c r="L5" i="24"/>
  <c r="B163" i="8"/>
  <c r="E5" i="24"/>
  <c r="E5" i="6"/>
  <c r="B167" i="9"/>
  <c r="B160" i="10"/>
  <c r="B167" i="12"/>
  <c r="B180" i="13"/>
  <c r="B166" i="14"/>
  <c r="B182" i="17"/>
  <c r="B182" i="18"/>
  <c r="B165" i="19"/>
  <c r="B163" i="20"/>
  <c r="E59" i="40"/>
  <c r="C9" i="6"/>
  <c r="B5" i="41" s="1"/>
  <c r="C5" i="41" s="1"/>
  <c r="C7" i="6"/>
  <c r="B3" i="41" s="1"/>
  <c r="C3" i="41" s="1"/>
  <c r="C6" i="6"/>
  <c r="B2" i="41" s="1"/>
  <c r="C2" i="41" s="1"/>
  <c r="C8" i="6"/>
  <c r="B4" i="41" s="1"/>
  <c r="C4" i="41" s="1"/>
  <c r="C6" i="24"/>
  <c r="B17" i="41" s="1"/>
  <c r="C7" i="24"/>
  <c r="B18" i="41" s="1"/>
  <c r="B156" i="14"/>
  <c r="B156" i="19"/>
  <c r="B156" i="13"/>
  <c r="B156" i="16"/>
  <c r="B156" i="21"/>
  <c r="B156" i="11"/>
  <c r="B156" i="18"/>
  <c r="B156" i="9"/>
  <c r="B156" i="7"/>
  <c r="B156" i="12"/>
  <c r="B156" i="17"/>
  <c r="B156" i="10"/>
  <c r="B156" i="8"/>
  <c r="B156" i="20"/>
  <c r="B174" i="15"/>
  <c r="B174" i="10"/>
  <c r="B174" i="12"/>
  <c r="B174" i="17"/>
  <c r="B174" i="14"/>
  <c r="B174" i="21"/>
  <c r="B174" i="19"/>
  <c r="B174" i="9"/>
  <c r="B174" i="7"/>
  <c r="B174" i="16"/>
  <c r="B174" i="20"/>
  <c r="B174" i="18"/>
  <c r="B174" i="8"/>
  <c r="B174" i="11"/>
  <c r="B172" i="11"/>
  <c r="G103" i="5"/>
  <c r="G191" i="5"/>
  <c r="B156" i="15"/>
  <c r="K44" i="5"/>
  <c r="F5" i="6"/>
  <c r="H103" i="5"/>
  <c r="H191" i="5"/>
  <c r="K100" i="5"/>
  <c r="K191" i="5" s="1"/>
  <c r="L5" i="6"/>
  <c r="J44" i="5"/>
  <c r="J100" i="5" s="1"/>
  <c r="J191" i="5"/>
  <c r="D103" i="5"/>
  <c r="D196" i="5"/>
  <c r="C98" i="23"/>
  <c r="C101" i="23" s="1"/>
  <c r="B174" i="13"/>
  <c r="B154" i="12"/>
  <c r="B154" i="17"/>
  <c r="B154" i="10"/>
  <c r="B154" i="8"/>
  <c r="B154" i="14"/>
  <c r="B154" i="19"/>
  <c r="B154" i="11"/>
  <c r="B154" i="16"/>
  <c r="B154" i="7"/>
  <c r="B154" i="21"/>
  <c r="B154" i="9"/>
  <c r="B154" i="15"/>
  <c r="B154" i="18"/>
  <c r="B172" i="20"/>
  <c r="B172" i="8"/>
  <c r="B172" i="15"/>
  <c r="B172" i="10"/>
  <c r="B172" i="16"/>
  <c r="B172" i="12"/>
  <c r="B172" i="19"/>
  <c r="B172" i="17"/>
  <c r="B172" i="14"/>
  <c r="B172" i="21"/>
  <c r="B172" i="7"/>
  <c r="B172" i="13"/>
  <c r="B172" i="9"/>
  <c r="I100" i="5"/>
  <c r="B155" i="17"/>
  <c r="B155" i="10"/>
  <c r="B155" i="8"/>
  <c r="B155" i="14"/>
  <c r="B155" i="7"/>
  <c r="B155" i="13"/>
  <c r="B155" i="19"/>
  <c r="B155" i="9"/>
  <c r="B155" i="16"/>
  <c r="B155" i="18"/>
  <c r="B155" i="21"/>
  <c r="B155" i="11"/>
  <c r="B155" i="20"/>
  <c r="B155" i="12"/>
  <c r="B173" i="8"/>
  <c r="B173" i="15"/>
  <c r="B173" i="10"/>
  <c r="B173" i="12"/>
  <c r="B173" i="9"/>
  <c r="B173" i="17"/>
  <c r="B173" i="16"/>
  <c r="B173" i="14"/>
  <c r="B173" i="19"/>
  <c r="B173" i="13"/>
  <c r="B173" i="7"/>
  <c r="B173" i="20"/>
  <c r="B173" i="21"/>
  <c r="B157" i="20"/>
  <c r="B157" i="18"/>
  <c r="B157" i="16"/>
  <c r="B157" i="14"/>
  <c r="B157" i="12"/>
  <c r="B158" i="20"/>
  <c r="B158" i="18"/>
  <c r="B158" i="16"/>
  <c r="B158" i="14"/>
  <c r="B158" i="12"/>
  <c r="B158" i="10"/>
  <c r="B151" i="21"/>
  <c r="B151" i="19"/>
  <c r="B151" i="17"/>
  <c r="B151" i="15"/>
  <c r="B151" i="13"/>
  <c r="B151" i="11"/>
  <c r="B170" i="21"/>
  <c r="B170" i="19"/>
  <c r="B170" i="17"/>
  <c r="B170" i="15"/>
  <c r="B170" i="13"/>
  <c r="B170" i="11"/>
  <c r="B186" i="21"/>
  <c r="B186" i="19"/>
  <c r="B186" i="17"/>
  <c r="B186" i="15"/>
  <c r="B186" i="13"/>
  <c r="B186" i="11"/>
  <c r="B147" i="7"/>
  <c r="B165" i="7"/>
  <c r="B184" i="7"/>
  <c r="B147" i="9"/>
  <c r="B165" i="9"/>
  <c r="B184" i="9"/>
  <c r="B175" i="10"/>
  <c r="B164" i="11"/>
  <c r="B183" i="12"/>
  <c r="B163" i="14"/>
  <c r="B186" i="14"/>
  <c r="B150" i="15"/>
  <c r="B175" i="15"/>
  <c r="B166" i="16"/>
  <c r="B180" i="17"/>
  <c r="B147" i="18"/>
  <c r="B170" i="18"/>
  <c r="B159" i="19"/>
  <c r="B183" i="19"/>
  <c r="B150" i="20"/>
  <c r="B163" i="21"/>
  <c r="J44" i="23"/>
  <c r="J98" i="23" s="1"/>
  <c r="J101" i="23" s="1"/>
  <c r="B152" i="21"/>
  <c r="B152" i="19"/>
  <c r="B152" i="17"/>
  <c r="B152" i="15"/>
  <c r="B152" i="13"/>
  <c r="B152" i="11"/>
  <c r="B171" i="21"/>
  <c r="B171" i="19"/>
  <c r="B171" i="17"/>
  <c r="B171" i="15"/>
  <c r="B171" i="13"/>
  <c r="B171" i="11"/>
  <c r="B148" i="7"/>
  <c r="B166" i="7"/>
  <c r="B185" i="7"/>
  <c r="B157" i="8"/>
  <c r="B148" i="9"/>
  <c r="B166" i="9"/>
  <c r="B185" i="9"/>
  <c r="B157" i="10"/>
  <c r="B178" i="10"/>
  <c r="B165" i="11"/>
  <c r="B184" i="12"/>
  <c r="B146" i="13"/>
  <c r="B164" i="14"/>
  <c r="B167" i="16"/>
  <c r="B157" i="17"/>
  <c r="B181" i="17"/>
  <c r="B148" i="18"/>
  <c r="B171" i="18"/>
  <c r="B184" i="19"/>
  <c r="B151" i="20"/>
  <c r="B164" i="21"/>
  <c r="B175" i="20"/>
  <c r="B175" i="18"/>
  <c r="B175" i="16"/>
  <c r="B175" i="14"/>
  <c r="B175" i="12"/>
  <c r="B160" i="20"/>
  <c r="B160" i="18"/>
  <c r="B160" i="16"/>
  <c r="B160" i="14"/>
  <c r="B160" i="12"/>
  <c r="B176" i="20"/>
  <c r="B176" i="18"/>
  <c r="B176" i="16"/>
  <c r="B176" i="14"/>
  <c r="B176" i="12"/>
  <c r="B176" i="10"/>
  <c r="B147" i="8"/>
  <c r="B165" i="8"/>
  <c r="B184" i="8"/>
  <c r="B147" i="10"/>
  <c r="B166" i="10"/>
  <c r="B178" i="11"/>
  <c r="B146" i="12"/>
  <c r="B168" i="12"/>
  <c r="B158" i="13"/>
  <c r="B182" i="13"/>
  <c r="B149" i="14"/>
  <c r="B152" i="16"/>
  <c r="B178" i="16"/>
  <c r="B165" i="17"/>
  <c r="B184" i="18"/>
  <c r="B146" i="19"/>
  <c r="B164" i="20"/>
  <c r="B176" i="21"/>
  <c r="K98" i="23"/>
  <c r="K101" i="23" s="1"/>
  <c r="B162" i="20"/>
  <c r="B162" i="18"/>
  <c r="B162" i="16"/>
  <c r="B162" i="14"/>
  <c r="B162" i="12"/>
  <c r="B157" i="7"/>
  <c r="B175" i="7"/>
  <c r="B148" i="8"/>
  <c r="B166" i="8"/>
  <c r="B185" i="8"/>
  <c r="B157" i="9"/>
  <c r="B175" i="9"/>
  <c r="B148" i="10"/>
  <c r="B167" i="10"/>
  <c r="B147" i="12"/>
  <c r="B170" i="12"/>
  <c r="B159" i="13"/>
  <c r="B183" i="13"/>
  <c r="B150" i="14"/>
  <c r="B163" i="15"/>
  <c r="B182" i="16"/>
  <c r="B168" i="17"/>
  <c r="B159" i="18"/>
  <c r="B185" i="18"/>
  <c r="B147" i="19"/>
  <c r="B165" i="20"/>
  <c r="B178" i="21"/>
  <c r="B157" i="13"/>
  <c r="B180" i="20"/>
  <c r="B180" i="18"/>
  <c r="B180" i="16"/>
  <c r="B180" i="14"/>
  <c r="B180" i="12"/>
  <c r="B180" i="10"/>
  <c r="B158" i="7"/>
  <c r="B176" i="7"/>
  <c r="B149" i="8"/>
  <c r="B167" i="8"/>
  <c r="B186" i="8"/>
  <c r="B158" i="9"/>
  <c r="B176" i="9"/>
  <c r="B149" i="10"/>
  <c r="B168" i="10"/>
  <c r="B157" i="11"/>
  <c r="B171" i="12"/>
  <c r="B160" i="13"/>
  <c r="B184" i="13"/>
  <c r="B151" i="14"/>
  <c r="B164" i="15"/>
  <c r="B183" i="16"/>
  <c r="B163" i="18"/>
  <c r="B186" i="18"/>
  <c r="B150" i="19"/>
  <c r="B175" i="19"/>
  <c r="B180" i="21"/>
  <c r="B181" i="20"/>
  <c r="B181" i="18"/>
  <c r="B181" i="16"/>
  <c r="B181" i="14"/>
  <c r="B181" i="12"/>
  <c r="B181" i="10"/>
  <c r="B159" i="7"/>
  <c r="B178" i="7"/>
  <c r="B150" i="8"/>
  <c r="B168" i="8"/>
  <c r="B159" i="9"/>
  <c r="B178" i="9"/>
  <c r="B150" i="10"/>
  <c r="B170" i="10"/>
  <c r="B158" i="11"/>
  <c r="B182" i="11"/>
  <c r="B162" i="13"/>
  <c r="B152" i="14"/>
  <c r="B178" i="14"/>
  <c r="B165" i="15"/>
  <c r="B184" i="16"/>
  <c r="B146" i="17"/>
  <c r="B164" i="18"/>
  <c r="B176" i="19"/>
  <c r="B157" i="21"/>
  <c r="B181" i="21"/>
  <c r="B160" i="7"/>
  <c r="B180" i="7"/>
  <c r="B151" i="8"/>
  <c r="B170" i="8"/>
  <c r="B160" i="9"/>
  <c r="B180" i="9"/>
  <c r="B151" i="10"/>
  <c r="B171" i="10"/>
  <c r="B159" i="11"/>
  <c r="B183" i="11"/>
  <c r="B150" i="12"/>
  <c r="B163" i="13"/>
  <c r="B182" i="14"/>
  <c r="B168" i="15"/>
  <c r="B159" i="16"/>
  <c r="B147" i="17"/>
  <c r="B165" i="18"/>
  <c r="B178" i="19"/>
  <c r="B146" i="20"/>
  <c r="B168" i="20"/>
  <c r="B158" i="21"/>
  <c r="B182" i="21"/>
  <c r="B175" i="21"/>
  <c r="B148" i="21"/>
  <c r="B148" i="19"/>
  <c r="B148" i="17"/>
  <c r="B148" i="15"/>
  <c r="B148" i="13"/>
  <c r="B148" i="11"/>
  <c r="B166" i="21"/>
  <c r="B166" i="19"/>
  <c r="B166" i="17"/>
  <c r="B166" i="15"/>
  <c r="B166" i="13"/>
  <c r="B166" i="11"/>
  <c r="B162" i="7"/>
  <c r="B181" i="7"/>
  <c r="B152" i="8"/>
  <c r="B171" i="8"/>
  <c r="B162" i="9"/>
  <c r="B181" i="9"/>
  <c r="B152" i="10"/>
  <c r="B160" i="11"/>
  <c r="B184" i="11"/>
  <c r="B151" i="12"/>
  <c r="B164" i="13"/>
  <c r="B183" i="14"/>
  <c r="B163" i="16"/>
  <c r="B186" i="16"/>
  <c r="B175" i="17"/>
  <c r="B166" i="18"/>
  <c r="B180" i="19"/>
  <c r="B147" i="20"/>
  <c r="B170" i="20"/>
  <c r="B159" i="21"/>
  <c r="B183" i="21"/>
  <c r="B149" i="21"/>
  <c r="B149" i="19"/>
  <c r="B149" i="17"/>
  <c r="B149" i="15"/>
  <c r="B149" i="13"/>
  <c r="B149" i="11"/>
  <c r="B167" i="21"/>
  <c r="B167" i="19"/>
  <c r="B167" i="17"/>
  <c r="B167" i="15"/>
  <c r="B167" i="13"/>
  <c r="B167" i="11"/>
  <c r="B163" i="7"/>
  <c r="B182" i="7"/>
  <c r="B163" i="9"/>
  <c r="B182" i="9"/>
  <c r="B162" i="11"/>
  <c r="B152" i="12"/>
  <c r="B178" i="12"/>
  <c r="B165" i="13"/>
  <c r="B184" i="14"/>
  <c r="B146" i="15"/>
  <c r="B164" i="16"/>
  <c r="B176" i="17"/>
  <c r="B167" i="18"/>
  <c r="B157" i="19"/>
  <c r="B181" i="19"/>
  <c r="B148" i="20"/>
  <c r="B171" i="20"/>
  <c r="B160" i="21"/>
  <c r="B185" i="21"/>
  <c r="B185" i="19"/>
  <c r="B185" i="17"/>
  <c r="B185" i="15"/>
  <c r="B185" i="13"/>
  <c r="B185" i="11"/>
  <c r="B146" i="7"/>
  <c r="B164" i="7"/>
  <c r="B183" i="7"/>
  <c r="B146" i="9"/>
  <c r="B182" i="12"/>
  <c r="B168" i="13"/>
  <c r="B185" i="14"/>
  <c r="B158" i="19"/>
  <c r="B149" i="20"/>
  <c r="B162" i="21"/>
  <c r="B9" i="24"/>
  <c r="C8" i="24" a="1"/>
  <c r="E191" i="5" l="1"/>
  <c r="E103" i="5"/>
  <c r="E196" i="5"/>
  <c r="F103" i="5"/>
  <c r="F196" i="5"/>
  <c r="F191" i="5"/>
  <c r="B11" i="6"/>
  <c r="C8" i="24"/>
  <c r="B19" i="41" s="1"/>
  <c r="J196" i="5"/>
  <c r="J103" i="5"/>
  <c r="I191" i="5"/>
  <c r="I103" i="5"/>
  <c r="I196" i="5"/>
  <c r="B10" i="24"/>
  <c r="K196" i="5"/>
  <c r="K103" i="5"/>
  <c r="C9" i="24" a="1"/>
  <c r="C10" i="6" a="1"/>
  <c r="C10" i="6" l="1"/>
  <c r="B6" i="41" s="1"/>
  <c r="C6" i="41" s="1"/>
  <c r="B12" i="6"/>
  <c r="C9" i="24"/>
  <c r="B20" i="41" s="1"/>
  <c r="B11" i="24"/>
  <c r="C11" i="6" a="1"/>
  <c r="C10" i="24" a="1"/>
  <c r="C11" i="6" l="1"/>
  <c r="B7" i="41" s="1"/>
  <c r="C7" i="41" s="1"/>
  <c r="B13" i="6"/>
  <c r="C10" i="24"/>
  <c r="B21" i="41" s="1"/>
  <c r="B12" i="24"/>
  <c r="C11" i="24" a="1"/>
  <c r="C12" i="6" a="1"/>
  <c r="C12" i="6" l="1"/>
  <c r="B8" i="41" s="1"/>
  <c r="C8" i="41" s="1"/>
  <c r="B14" i="6"/>
  <c r="C11" i="24"/>
  <c r="B22" i="41" s="1"/>
  <c r="B13" i="24"/>
  <c r="C12" i="24" a="1"/>
  <c r="C13" i="6" a="1"/>
  <c r="C13" i="6" l="1"/>
  <c r="B9" i="41" s="1"/>
  <c r="C9" i="41" s="1"/>
  <c r="B15" i="6"/>
  <c r="C12" i="24"/>
  <c r="B23" i="41" s="1"/>
  <c r="B14" i="24"/>
  <c r="C13" i="24" a="1"/>
  <c r="C14" i="6" a="1"/>
  <c r="C14" i="6" l="1"/>
  <c r="B10" i="41" s="1"/>
  <c r="C10" i="41" s="1"/>
  <c r="B16" i="6"/>
  <c r="C13" i="24"/>
  <c r="B24" i="41" s="1"/>
  <c r="B15" i="24"/>
  <c r="C14" i="24" a="1"/>
  <c r="C15" i="6" a="1"/>
  <c r="C15" i="6" l="1"/>
  <c r="B11" i="41" s="1"/>
  <c r="C11" i="41" s="1"/>
  <c r="B17" i="6"/>
  <c r="C14" i="24"/>
  <c r="B25" i="41" s="1"/>
  <c r="B16" i="24"/>
  <c r="C15" i="24" a="1"/>
  <c r="C16" i="6" a="1"/>
  <c r="C16" i="6" l="1"/>
  <c r="B12" i="41" s="1"/>
  <c r="C12" i="41" s="1"/>
  <c r="B18" i="6"/>
  <c r="C15" i="24"/>
  <c r="B26" i="41" s="1"/>
  <c r="B17" i="24"/>
  <c r="C16" i="24" a="1"/>
  <c r="C17" i="6" a="1"/>
  <c r="C17" i="6" l="1"/>
  <c r="B13" i="41" s="1"/>
  <c r="C13" i="41" s="1"/>
  <c r="B19" i="6"/>
  <c r="C16" i="24"/>
  <c r="B27" i="41" s="1"/>
  <c r="B18" i="24"/>
  <c r="C18" i="6" a="1"/>
  <c r="C17" i="24" a="1"/>
  <c r="C18" i="6" l="1"/>
  <c r="B14" i="41" s="1"/>
  <c r="C14" i="41" s="1"/>
  <c r="B20" i="6"/>
  <c r="C17" i="24"/>
  <c r="B28" i="41" s="1"/>
  <c r="B19" i="24"/>
  <c r="C19" i="6" a="1"/>
  <c r="C18" i="24" a="1"/>
  <c r="C20" i="6" a="1"/>
  <c r="C19" i="6" l="1"/>
  <c r="B15" i="41" s="1"/>
  <c r="C15" i="41" s="1"/>
  <c r="C20" i="6"/>
  <c r="B16" i="41" s="1"/>
  <c r="C16" i="41" s="1"/>
  <c r="C18" i="24"/>
  <c r="B29" i="41" s="1"/>
  <c r="C29" i="41" s="1"/>
  <c r="B20" i="24"/>
  <c r="C20" i="24" a="1"/>
  <c r="C19" i="24" a="1"/>
  <c r="C17" i="41" l="1"/>
  <c r="C19" i="24"/>
  <c r="B30" i="41" s="1"/>
  <c r="C30" i="41" s="1"/>
  <c r="C20" i="24"/>
  <c r="B31" i="41" s="1"/>
  <c r="C31" i="41" s="1"/>
  <c r="C18" i="41" l="1"/>
  <c r="C19" i="41" s="1"/>
  <c r="C20" i="41" s="1"/>
  <c r="C21" i="41" s="1"/>
  <c r="C22" i="41" s="1"/>
  <c r="C23" i="41" s="1"/>
  <c r="D2" i="41"/>
  <c r="D4" i="41" l="1"/>
  <c r="D5" i="41"/>
  <c r="D8" i="41"/>
  <c r="D6" i="41"/>
  <c r="D7" i="41"/>
  <c r="C24" i="41"/>
  <c r="D3" i="41"/>
  <c r="C25" i="41" l="1"/>
  <c r="C26" i="41" s="1"/>
  <c r="C27" i="41" s="1"/>
  <c r="D12" i="41" s="1"/>
  <c r="D9" i="41"/>
  <c r="D10" i="41" l="1"/>
  <c r="C28" i="41"/>
  <c r="D11" i="41"/>
  <c r="D22" i="41" l="1"/>
  <c r="D16" i="41"/>
  <c r="D15" i="41"/>
  <c r="D25" i="41"/>
  <c r="D28" i="41"/>
  <c r="D19" i="41"/>
  <c r="D14" i="41"/>
  <c r="D27" i="41"/>
  <c r="D30" i="41"/>
  <c r="D13" i="41"/>
  <c r="D31" i="41"/>
  <c r="D26" i="41"/>
  <c r="D24" i="41"/>
  <c r="D29" i="41"/>
  <c r="D20" i="41"/>
  <c r="D21" i="41"/>
  <c r="D17" i="41"/>
  <c r="D23" i="41"/>
  <c r="D18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</authors>
  <commentList>
    <comment ref="E30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Inserir nome da entidades gestoras do sistema municipal e multimunicipal. 
No caso de município incluir "CM de XXX", "SMAS de XXX", ...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</authors>
  <commentList>
    <comment ref="C4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Selecionar com "Sim" ou "Não" consoante a EG desenvolve ou não a referida atividade</t>
        </r>
      </text>
    </comment>
    <comment ref="F4" authorId="0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 xml:space="preserve">Incluir o operador subcontratado à data no caso de selecionar na coluna anterior "Contratação de operador"
</t>
        </r>
      </text>
    </comment>
    <comment ref="C22" authorId="0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 xml:space="preserve">Selecionar os municípios que integram o serviço de gestão de resíduos urbanos - "Sim"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DRES</author>
    <author>Cláudia Videira</author>
  </authors>
  <commentList>
    <comment ref="C4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Incluir o número total de equipamentos em cada ano</t>
        </r>
      </text>
    </comment>
    <comment ref="C12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Só habitação</t>
        </r>
      </text>
    </comment>
    <comment ref="B20" authorId="1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incluir descrição da tipologia de recolha e indicação da unidade considerada (número de contentores, alojamentos abrangidos, etc)</t>
        </r>
      </text>
    </comment>
    <comment ref="B32" authorId="1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 xml:space="preserve">Inserir designação das infraestruturas
</t>
        </r>
      </text>
    </comment>
    <comment ref="B41" authorId="1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 xml:space="preserve">Inserir designação das infraestruturas
</t>
        </r>
      </text>
    </comment>
    <comment ref="C49" authorId="1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Preencher consoante a tecnologia de tratamento biológico do TMB, na linha correpondente à instalação</t>
        </r>
      </text>
    </comment>
    <comment ref="C57" authorId="1" shapeId="0" xr:uid="{00000000-0006-0000-0300-000007000000}">
      <text>
        <r>
          <rPr>
            <sz val="11"/>
            <color theme="1"/>
            <rFont val="Calibri"/>
            <family val="2"/>
            <scheme val="minor"/>
          </rPr>
          <t>Preencher consoante a tecnologia de tratamento biológico do TMB, na linha correpondente à instalação</t>
        </r>
      </text>
    </comment>
    <comment ref="B64" authorId="1" shapeId="0" xr:uid="{00000000-0006-0000-0300-000008000000}">
      <text>
        <r>
          <rPr>
            <sz val="11"/>
            <color theme="1"/>
            <rFont val="Calibri"/>
            <family val="2"/>
            <scheme val="minor"/>
          </rPr>
          <t>No caso de linhas dedicadas de tratamento biológico de biorresíduos com origem na recolha seletiva incluir também nesta área</t>
        </r>
      </text>
    </comment>
    <comment ref="B65" authorId="1" shapeId="0" xr:uid="{00000000-0006-0000-0300-000009000000}">
      <text>
        <r>
          <rPr>
            <sz val="11"/>
            <color theme="1"/>
            <rFont val="Calibri"/>
            <family val="2"/>
            <scheme val="minor"/>
          </rPr>
          <t xml:space="preserve">Inserir designação das infraestruturas
</t>
        </r>
      </text>
    </comment>
    <comment ref="B73" authorId="1" shapeId="0" xr:uid="{00000000-0006-0000-0300-00000A000000}">
      <text>
        <r>
          <rPr>
            <sz val="11"/>
            <color theme="1"/>
            <rFont val="Calibri"/>
            <family val="2"/>
            <scheme val="minor"/>
          </rPr>
          <t xml:space="preserve">Inserir designação das infraestruturas e desagregar por linha de tratamento
</t>
        </r>
      </text>
    </comment>
    <comment ref="B83" authorId="1" shapeId="0" xr:uid="{00000000-0006-0000-0300-00000B000000}">
      <text>
        <r>
          <rPr>
            <sz val="11"/>
            <color theme="1"/>
            <rFont val="Calibri"/>
            <family val="2"/>
            <scheme val="minor"/>
          </rPr>
          <t xml:space="preserve">Inserir designação das infraestruturas
</t>
        </r>
      </text>
    </comment>
    <comment ref="B88" authorId="1" shapeId="0" xr:uid="{00000000-0006-0000-0300-00000C000000}">
      <text>
        <r>
          <rPr>
            <sz val="11"/>
            <color theme="1"/>
            <rFont val="Calibri"/>
            <family val="2"/>
            <scheme val="minor"/>
          </rPr>
          <t xml:space="preserve">Incluir designação dos aterros em exploração ou a construir até 2030
</t>
        </r>
      </text>
    </comment>
    <comment ref="C88" authorId="1" shapeId="0" xr:uid="{00000000-0006-0000-0300-00000D000000}">
      <text>
        <r>
          <rPr>
            <sz val="11"/>
            <color theme="1"/>
            <rFont val="Calibri"/>
            <family val="2"/>
            <scheme val="minor"/>
          </rPr>
          <t>Incluir capacidade remanescente, em toneladas, em cada ano, por aterro em exploração ou a construir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DRES</author>
  </authors>
  <commentList>
    <comment ref="B6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Selecionar em cada linha os municípios que integram o sistema de gestão de resíduos urbanos</t>
        </r>
      </text>
    </comment>
    <comment ref="C6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Reportar o valor real, por município</t>
        </r>
      </text>
    </comment>
    <comment ref="D6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Reportar o valor previsto, em cada ano, por município</t>
        </r>
      </text>
    </comment>
    <comment ref="C45" authorId="0" shapeId="0" xr:uid="{00000000-0006-0000-0400-000004000000}">
      <text>
        <r>
          <rPr>
            <sz val="11"/>
            <color theme="1"/>
            <rFont val="Calibri"/>
            <family val="2"/>
            <scheme val="minor"/>
          </rPr>
          <t>Reportar o valor real, por material</t>
        </r>
      </text>
    </comment>
    <comment ref="D45" authorId="0" shapeId="0" xr:uid="{00000000-0006-0000-0400-000005000000}">
      <text>
        <r>
          <rPr>
            <sz val="11"/>
            <color theme="1"/>
            <rFont val="Calibri"/>
            <family val="2"/>
            <scheme val="minor"/>
          </rPr>
          <t>Reportar o valor total previsto recolher, em cada ano, por material</t>
        </r>
      </text>
    </comment>
    <comment ref="B48" authorId="1" shapeId="0" xr:uid="{00000000-0006-0000-0400-000006000000}">
      <text>
        <r>
          <rPr>
            <sz val="11"/>
            <color theme="1"/>
            <rFont val="Calibri"/>
            <family val="2"/>
            <scheme val="minor"/>
          </rPr>
          <t>Considerada recolha seletiva sempre que contaminação for inferior a 20%</t>
        </r>
      </text>
    </comment>
    <comment ref="C50" authorId="1" shapeId="0" xr:uid="{00000000-0006-0000-0400-000007000000}">
      <text>
        <r>
          <rPr>
            <sz val="11"/>
            <color theme="1"/>
            <rFont val="Calibri"/>
            <family val="2"/>
            <scheme val="minor"/>
          </rPr>
          <t>Reportar o valor real, recolhido seletivamente por município</t>
        </r>
      </text>
    </comment>
    <comment ref="D50" authorId="0" shapeId="0" xr:uid="{00000000-0006-0000-0400-000008000000}">
      <text>
        <r>
          <rPr>
            <sz val="11"/>
            <color theme="1"/>
            <rFont val="Calibri"/>
            <family val="2"/>
            <scheme val="minor"/>
          </rPr>
          <t>Reportar o valor previsto recolher seletivamente, de acordo com compromissos assumidos por município</t>
        </r>
      </text>
    </comment>
    <comment ref="C98" authorId="1" shapeId="0" xr:uid="{00000000-0006-0000-0400-000009000000}">
      <text>
        <r>
          <rPr>
            <sz val="11"/>
            <color theme="1"/>
            <rFont val="Calibri"/>
            <family val="2"/>
            <scheme val="minor"/>
          </rPr>
          <t>Reportar valor real, de tratamento na origem, dos municípios da área de abrangência</t>
        </r>
      </text>
    </comment>
    <comment ref="D98" authorId="1" shapeId="0" xr:uid="{00000000-0006-0000-0400-00000A000000}">
      <text>
        <r>
          <rPr>
            <sz val="11"/>
            <color theme="1"/>
            <rFont val="Calibri"/>
            <family val="2"/>
            <scheme val="minor"/>
          </rPr>
          <t>Reportar valor previsto, de tratamento na origem, dos municípios da área de abrangência</t>
        </r>
      </text>
    </comment>
    <comment ref="D109" authorId="0" shapeId="0" xr:uid="{00000000-0006-0000-0400-00000B000000}">
      <text>
        <r>
          <rPr>
            <sz val="11"/>
            <color theme="1"/>
            <rFont val="Calibri"/>
            <family val="2"/>
            <scheme val="minor"/>
          </rPr>
          <t>Preencher o destino direto previsto para cada um dos anos, por instalação</t>
        </r>
      </text>
    </comment>
    <comment ref="C155" authorId="0" shapeId="0" xr:uid="{00000000-0006-0000-0400-00000C000000}">
      <text>
        <r>
          <rPr>
            <sz val="11"/>
            <color theme="1"/>
            <rFont val="Calibri"/>
            <family val="2"/>
            <scheme val="minor"/>
          </rPr>
          <t>Preencher destino final de refugos e rejeitados</t>
        </r>
      </text>
    </comment>
    <comment ref="D155" authorId="0" shapeId="0" xr:uid="{00000000-0006-0000-0400-00000D000000}">
      <text>
        <r>
          <rPr>
            <sz val="11"/>
            <color theme="1"/>
            <rFont val="Calibri"/>
            <family val="2"/>
            <scheme val="minor"/>
          </rPr>
          <t>Preencher destino final de refugos e rejeitados previsto, para cada um dos anos</t>
        </r>
      </text>
    </comment>
    <comment ref="C164" authorId="1" shapeId="0" xr:uid="{00000000-0006-0000-0400-00000E000000}">
      <text>
        <r>
          <rPr>
            <sz val="11"/>
            <color theme="1"/>
            <rFont val="Calibri"/>
            <family val="2"/>
            <scheme val="minor"/>
          </rPr>
          <t>Apenas indicar o composto escoado. Composto encaminhado para cobertura de aterro não deve ser contbilizado como output, devendo ser incluído nos destinos finais</t>
        </r>
      </text>
    </comment>
    <comment ref="D168" authorId="0" shapeId="0" xr:uid="{00000000-0006-0000-0400-00000F000000}">
      <text>
        <r>
          <rPr>
            <sz val="11"/>
            <color theme="1"/>
            <rFont val="Calibri"/>
            <family val="2"/>
            <scheme val="minor"/>
          </rPr>
          <t>Preencher para cada material o valor total previsto retomar em cada ano (incluindo histórico e medidas adotadas no PAPERSU)</t>
        </r>
      </text>
    </comment>
    <comment ref="B178" authorId="1" shapeId="0" xr:uid="{00000000-0006-0000-0400-000010000000}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  <comment ref="B185" authorId="1" shapeId="0" xr:uid="{00000000-0006-0000-0400-000011000000}">
      <text>
        <r>
          <rPr>
            <sz val="11"/>
            <color theme="1"/>
            <rFont val="Calibri"/>
            <family val="2"/>
            <scheme val="minor"/>
          </rPr>
          <t>Com marcação CE</t>
        </r>
      </text>
    </comment>
    <comment ref="D191" authorId="1" shapeId="0" xr:uid="{00000000-0006-0000-0400-000012000000}">
      <text>
        <r>
          <rPr>
            <sz val="11"/>
            <color theme="1"/>
            <rFont val="Calibri"/>
            <family val="2"/>
            <scheme val="minor"/>
          </rPr>
          <t xml:space="preserve">(recolha seletiva de biorresíduos + agregado com marcação CE + retomas + tratamento na origem de biorresíduos + 54% do total que entra em TMB)
---------------------------------------------------------------------------------------------
Produção total
</t>
        </r>
      </text>
    </comment>
    <comment ref="H191" authorId="1" shapeId="0" xr:uid="{00000000-0006-0000-0400-000013000000}">
      <text>
        <r>
          <rPr>
            <sz val="11"/>
            <color theme="1"/>
            <rFont val="Calibri"/>
            <family val="2"/>
            <scheme val="minor"/>
          </rPr>
          <t xml:space="preserve">(recolha seletiva de biorresíduos + agregado com marcação CE + retomas + tratamento na origem de biorresíduos)
--------------------------------------------------------------
Produção total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  <author>DRES</author>
  </authors>
  <commentList>
    <comment ref="D2" authorId="0" shapeId="0" xr:uid="{00000000-0006-0000-06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06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06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06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 xr:uid="{00000000-0006-0000-06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 xr:uid="{00000000-0006-0000-06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 xr:uid="{00000000-0006-0000-06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 xr:uid="{00000000-0006-0000-06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 xr:uid="{00000000-0006-0000-06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 xr:uid="{00000000-0006-0000-06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 xr:uid="{00000000-0006-0000-0600-00000B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 xr:uid="{00000000-0006-0000-0600-00000C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 xr:uid="{00000000-0006-0000-0600-00000D000000}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  <author>DRES</author>
  </authors>
  <commentList>
    <comment ref="D2" authorId="0" shapeId="0" xr:uid="{00000000-0006-0000-07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07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07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07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 xr:uid="{00000000-0006-0000-07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 xr:uid="{00000000-0006-0000-07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 xr:uid="{00000000-0006-0000-07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 xr:uid="{00000000-0006-0000-07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 xr:uid="{00000000-0006-0000-07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 xr:uid="{00000000-0006-0000-07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 xr:uid="{00000000-0006-0000-0700-00000B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 xr:uid="{00000000-0006-0000-0700-00000C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 xr:uid="{00000000-0006-0000-0700-00000D000000}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  <author>DRES</author>
  </authors>
  <commentList>
    <comment ref="D2" authorId="0" shapeId="0" xr:uid="{00000000-0006-0000-08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08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08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08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 xr:uid="{00000000-0006-0000-08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 xr:uid="{00000000-0006-0000-08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 xr:uid="{00000000-0006-0000-08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 xr:uid="{00000000-0006-0000-08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 xr:uid="{00000000-0006-0000-08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 xr:uid="{00000000-0006-0000-08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 xr:uid="{00000000-0006-0000-0800-00000B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 xr:uid="{00000000-0006-0000-0800-00000C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 xr:uid="{00000000-0006-0000-0800-00000D000000}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  <author>DRES</author>
  </authors>
  <commentList>
    <comment ref="D2" authorId="0" shapeId="0" xr:uid="{00000000-0006-0000-09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09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09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09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 xr:uid="{00000000-0006-0000-09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 xr:uid="{00000000-0006-0000-09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 xr:uid="{00000000-0006-0000-09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 xr:uid="{00000000-0006-0000-09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 xr:uid="{00000000-0006-0000-09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 xr:uid="{00000000-0006-0000-09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 xr:uid="{00000000-0006-0000-0900-00000B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 xr:uid="{00000000-0006-0000-0900-00000C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 xr:uid="{00000000-0006-0000-0900-00000D000000}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  <author>DRES</author>
  </authors>
  <commentList>
    <comment ref="D2" authorId="0" shapeId="0" xr:uid="{00000000-0006-0000-0A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0A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0A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0A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 xr:uid="{00000000-0006-0000-0A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 xr:uid="{00000000-0006-0000-0A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 xr:uid="{00000000-0006-0000-0A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 xr:uid="{00000000-0006-0000-0A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 xr:uid="{00000000-0006-0000-0A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 xr:uid="{00000000-0006-0000-0A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 xr:uid="{00000000-0006-0000-0A00-00000B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 xr:uid="{00000000-0006-0000-0A00-00000C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 xr:uid="{00000000-0006-0000-0A00-00000D000000}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  <author>DRES</author>
  </authors>
  <commentList>
    <comment ref="D2" authorId="0" shapeId="0" xr:uid="{00000000-0006-0000-0B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0B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0B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0B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 xr:uid="{00000000-0006-0000-0B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 xr:uid="{00000000-0006-0000-0B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 xr:uid="{00000000-0006-0000-0B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 xr:uid="{00000000-0006-0000-0B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 xr:uid="{00000000-0006-0000-0B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 xr:uid="{00000000-0006-0000-0B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 xr:uid="{00000000-0006-0000-0B00-00000B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 xr:uid="{00000000-0006-0000-0B00-00000C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 xr:uid="{00000000-0006-0000-0B00-00000D000000}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  <author>DRES</author>
  </authors>
  <commentList>
    <comment ref="D2" authorId="0" shapeId="0" xr:uid="{00000000-0006-0000-0C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0C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0C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0C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 xr:uid="{00000000-0006-0000-0C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 xr:uid="{00000000-0006-0000-0C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 xr:uid="{00000000-0006-0000-0C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 xr:uid="{00000000-0006-0000-0C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 xr:uid="{00000000-0006-0000-0C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 xr:uid="{00000000-0006-0000-0C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 xr:uid="{00000000-0006-0000-0C00-00000B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 xr:uid="{00000000-0006-0000-0C00-00000C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 xr:uid="{00000000-0006-0000-0C00-00000D000000}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  <author>DRES</author>
  </authors>
  <commentList>
    <comment ref="D2" authorId="0" shapeId="0" xr:uid="{00000000-0006-0000-0D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0D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0D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0D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 xr:uid="{00000000-0006-0000-0D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 xr:uid="{00000000-0006-0000-0D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 xr:uid="{00000000-0006-0000-0D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 xr:uid="{00000000-0006-0000-0D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 xr:uid="{00000000-0006-0000-0D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 xr:uid="{00000000-0006-0000-0D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 xr:uid="{00000000-0006-0000-0D00-00000B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 xr:uid="{00000000-0006-0000-0D00-00000C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 xr:uid="{00000000-0006-0000-0D00-00000D000000}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  <author>DRES</author>
  </authors>
  <commentList>
    <comment ref="D2" authorId="0" shapeId="0" xr:uid="{00000000-0006-0000-0E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0E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0E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0E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 xr:uid="{00000000-0006-0000-0E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 xr:uid="{00000000-0006-0000-0E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 xr:uid="{00000000-0006-0000-0E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 xr:uid="{00000000-0006-0000-0E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 xr:uid="{00000000-0006-0000-0E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 xr:uid="{00000000-0006-0000-0E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 xr:uid="{00000000-0006-0000-0E00-00000B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 xr:uid="{00000000-0006-0000-0E00-00000C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 xr:uid="{00000000-0006-0000-0E00-00000D000000}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  <author>DRES</author>
  </authors>
  <commentList>
    <comment ref="D2" authorId="0" shapeId="0" xr:uid="{00000000-0006-0000-0F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0F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0F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0F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 xr:uid="{00000000-0006-0000-0F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 xr:uid="{00000000-0006-0000-0F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 xr:uid="{00000000-0006-0000-0F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 xr:uid="{00000000-0006-0000-0F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 xr:uid="{00000000-0006-0000-0F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 xr:uid="{00000000-0006-0000-0F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 xr:uid="{00000000-0006-0000-0F00-00000B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 xr:uid="{00000000-0006-0000-0F00-00000C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 xr:uid="{00000000-0006-0000-0F00-00000D000000}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  <author>DRES</author>
  </authors>
  <commentList>
    <comment ref="D2" authorId="0" shapeId="0" xr:uid="{00000000-0006-0000-10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10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10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10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 xr:uid="{00000000-0006-0000-10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 xr:uid="{00000000-0006-0000-10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 xr:uid="{00000000-0006-0000-10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 xr:uid="{00000000-0006-0000-10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 xr:uid="{00000000-0006-0000-10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 xr:uid="{00000000-0006-0000-10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 xr:uid="{00000000-0006-0000-1000-00000B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 xr:uid="{00000000-0006-0000-1000-00000C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 xr:uid="{00000000-0006-0000-1000-00000D000000}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  <author>DRES</author>
  </authors>
  <commentList>
    <comment ref="D2" authorId="0" shapeId="0" xr:uid="{00000000-0006-0000-11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11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11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11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 xr:uid="{00000000-0006-0000-11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 xr:uid="{00000000-0006-0000-11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 xr:uid="{00000000-0006-0000-11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 xr:uid="{00000000-0006-0000-11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 xr:uid="{00000000-0006-0000-11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 xr:uid="{00000000-0006-0000-11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 xr:uid="{00000000-0006-0000-1100-00000B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 xr:uid="{00000000-0006-0000-1100-00000C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 xr:uid="{00000000-0006-0000-1100-00000D000000}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  <author>DRES</author>
  </authors>
  <commentList>
    <comment ref="D2" authorId="0" shapeId="0" xr:uid="{00000000-0006-0000-12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12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12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12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 xr:uid="{00000000-0006-0000-12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 xr:uid="{00000000-0006-0000-12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 xr:uid="{00000000-0006-0000-12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 xr:uid="{00000000-0006-0000-12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 xr:uid="{00000000-0006-0000-12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 xr:uid="{00000000-0006-0000-12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 xr:uid="{00000000-0006-0000-1200-00000B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 xr:uid="{00000000-0006-0000-1200-00000C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 xr:uid="{00000000-0006-0000-1200-00000D000000}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  <author>DRES</author>
  </authors>
  <commentList>
    <comment ref="D2" authorId="0" shapeId="0" xr:uid="{00000000-0006-0000-13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13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13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13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 xr:uid="{00000000-0006-0000-13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 xr:uid="{00000000-0006-0000-13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 xr:uid="{00000000-0006-0000-13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 xr:uid="{00000000-0006-0000-13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 xr:uid="{00000000-0006-0000-13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 xr:uid="{00000000-0006-0000-13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 xr:uid="{00000000-0006-0000-1300-00000B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 xr:uid="{00000000-0006-0000-1300-00000C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 xr:uid="{00000000-0006-0000-1300-00000D000000}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  <author>DRES</author>
  </authors>
  <commentList>
    <comment ref="D2" authorId="0" shapeId="0" xr:uid="{00000000-0006-0000-14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14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14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14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 xr:uid="{00000000-0006-0000-14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 xr:uid="{00000000-0006-0000-14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 xr:uid="{00000000-0006-0000-14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 xr:uid="{00000000-0006-0000-14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 xr:uid="{00000000-0006-0000-14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 xr:uid="{00000000-0006-0000-14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 xr:uid="{00000000-0006-0000-1400-00000B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 xr:uid="{00000000-0006-0000-1400-00000C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 xr:uid="{00000000-0006-0000-1400-00000D000000}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DRES</author>
    <author>Cláudia Videira</author>
  </authors>
  <commentList>
    <comment ref="C4" authorId="0" shapeId="0" xr:uid="{00000000-0006-0000-1500-000001000000}">
      <text>
        <r>
          <rPr>
            <sz val="11"/>
            <color theme="1"/>
            <rFont val="Calibri"/>
            <family val="2"/>
            <scheme val="minor"/>
          </rPr>
          <t>Inserir n.º de equipamentos total</t>
        </r>
      </text>
    </comment>
    <comment ref="B24" authorId="1" shapeId="0" xr:uid="{00000000-0006-0000-1500-000002000000}">
      <text>
        <r>
          <rPr>
            <sz val="11"/>
            <color theme="1"/>
            <rFont val="Calibri"/>
            <family val="2"/>
            <scheme val="minor"/>
          </rPr>
          <t>incluir descrição da tipologia de recolha e indicação da unidade considerada (número de contentores, alojamentos abrangidos, etc)</t>
        </r>
      </text>
    </comment>
    <comment ref="C34" authorId="1" shapeId="0" xr:uid="{00000000-0006-0000-1500-000003000000}">
      <text>
        <r>
          <rPr>
            <sz val="11"/>
            <color theme="1"/>
            <rFont val="Calibri"/>
            <family val="2"/>
            <scheme val="minor"/>
          </rPr>
          <t>Número de compostores domésticos distribuídos em cada um dos anos (não deve ser inserido o total distribuído até à data)</t>
        </r>
      </text>
    </comment>
    <comment ref="D34" authorId="1" shapeId="0" xr:uid="{00000000-0006-0000-1500-000004000000}">
      <text>
        <r>
          <rPr>
            <sz val="11"/>
            <color theme="1"/>
            <rFont val="Calibri"/>
            <family val="2"/>
            <scheme val="minor"/>
          </rPr>
          <t>Número de compostores domésticos distribuídos em cada um dos anos (não deve ser inserido o total distribuído até à data)</t>
        </r>
      </text>
    </comment>
    <comment ref="C35" authorId="1" shapeId="0" xr:uid="{00000000-0006-0000-1500-000005000000}">
      <text>
        <r>
          <rPr>
            <sz val="11"/>
            <color theme="1"/>
            <rFont val="Calibri"/>
            <family val="2"/>
            <scheme val="minor"/>
          </rPr>
          <t>Inserir número de compostores que se considera como ativos em cada ano</t>
        </r>
      </text>
    </comment>
    <comment ref="D35" authorId="1" shapeId="0" xr:uid="{00000000-0006-0000-1500-000006000000}">
      <text>
        <r>
          <rPr>
            <sz val="11"/>
            <color theme="1"/>
            <rFont val="Calibri"/>
            <family val="2"/>
            <scheme val="minor"/>
          </rPr>
          <t xml:space="preserve">Inserir número total de compostores que se estima como ativos no ano. </t>
        </r>
      </text>
    </comment>
    <comment ref="C36" authorId="0" shapeId="0" xr:uid="{00000000-0006-0000-1500-000007000000}">
      <text>
        <r>
          <rPr>
            <sz val="11"/>
            <color theme="1"/>
            <rFont val="Calibri"/>
            <family val="2"/>
            <scheme val="minor"/>
          </rPr>
          <t>Produção do total da zona de abrangência</t>
        </r>
      </text>
    </comment>
    <comment ref="B38" authorId="0" shapeId="0" xr:uid="{00000000-0006-0000-1500-000008000000}">
      <text>
        <r>
          <rPr>
            <sz val="11"/>
            <color theme="1"/>
            <rFont val="Calibri"/>
            <family val="2"/>
            <scheme val="minor"/>
          </rPr>
          <t xml:space="preserve">Considera-se uma taxa de captura de 50% e uma % de produção de biorresíduos de 37% face à produção total </t>
        </r>
      </text>
    </comment>
    <comment ref="C41" authorId="1" shapeId="0" xr:uid="{00000000-0006-0000-1500-000009000000}">
      <text>
        <r>
          <rPr>
            <sz val="11"/>
            <color theme="1"/>
            <rFont val="Calibri"/>
            <family val="2"/>
            <scheme val="minor"/>
          </rPr>
          <t>Número de compostores comunitários em funcionamento no ano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DRES</author>
  </authors>
  <commentList>
    <comment ref="B6" authorId="0" shapeId="0" xr:uid="{00000000-0006-0000-1600-000001000000}">
      <text>
        <r>
          <rPr>
            <sz val="11"/>
            <color theme="1"/>
            <rFont val="Calibri"/>
            <family val="2"/>
            <scheme val="minor"/>
          </rPr>
          <t>Selecionar em cada linha os municípios que integram o sistema de gestão de resíduos urbanos</t>
        </r>
      </text>
    </comment>
    <comment ref="C6" authorId="0" shapeId="0" xr:uid="{00000000-0006-0000-1600-000002000000}">
      <text>
        <r>
          <rPr>
            <sz val="11"/>
            <color theme="1"/>
            <rFont val="Calibri"/>
            <family val="2"/>
            <scheme val="minor"/>
          </rPr>
          <t>Reportar o valor real, por município</t>
        </r>
      </text>
    </comment>
    <comment ref="D6" authorId="0" shapeId="0" xr:uid="{00000000-0006-0000-1600-000003000000}">
      <text>
        <r>
          <rPr>
            <sz val="11"/>
            <color theme="1"/>
            <rFont val="Calibri"/>
            <family val="2"/>
            <scheme val="minor"/>
          </rPr>
          <t>Reportar o valor previsto, em cada ano, por município</t>
        </r>
      </text>
    </comment>
    <comment ref="C45" authorId="0" shapeId="0" xr:uid="{00000000-0006-0000-1600-000004000000}">
      <text>
        <r>
          <rPr>
            <sz val="11"/>
            <color theme="1"/>
            <rFont val="Calibri"/>
            <family val="2"/>
            <scheme val="minor"/>
          </rPr>
          <t>Reportar o valor real, por material</t>
        </r>
      </text>
    </comment>
    <comment ref="D45" authorId="0" shapeId="0" xr:uid="{00000000-0006-0000-1600-000005000000}">
      <text>
        <r>
          <rPr>
            <sz val="11"/>
            <color theme="1"/>
            <rFont val="Calibri"/>
            <family val="2"/>
            <scheme val="minor"/>
          </rPr>
          <t>Reportar o valor total previsto recolher, em cada ano, por material</t>
        </r>
      </text>
    </comment>
    <comment ref="B48" authorId="1" shapeId="0" xr:uid="{00000000-0006-0000-1600-000006000000}">
      <text>
        <r>
          <rPr>
            <sz val="11"/>
            <color theme="1"/>
            <rFont val="Calibri"/>
            <family val="2"/>
            <scheme val="minor"/>
          </rPr>
          <t>Considerada recolha seletiva sempre que a contaminação for inferior a 20%</t>
        </r>
      </text>
    </comment>
    <comment ref="C50" authorId="0" shapeId="0" xr:uid="{00000000-0006-0000-1600-000007000000}">
      <text>
        <r>
          <rPr>
            <sz val="11"/>
            <color theme="1"/>
            <rFont val="Calibri"/>
            <family val="2"/>
            <scheme val="minor"/>
          </rPr>
          <t>Reportar o valor real, recolhido seletivamente por município</t>
        </r>
      </text>
    </comment>
    <comment ref="D50" authorId="0" shapeId="0" xr:uid="{00000000-0006-0000-1600-000008000000}">
      <text>
        <r>
          <rPr>
            <sz val="11"/>
            <color theme="1"/>
            <rFont val="Calibri"/>
            <family val="2"/>
            <scheme val="minor"/>
          </rPr>
          <t>Reportar o valor previsto recolher seletivamente, de acordo com compromissos assumidos por município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</authors>
  <commentList>
    <comment ref="D2" authorId="0" shapeId="0" xr:uid="{00000000-0006-0000-18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18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18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18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 xr:uid="{00000000-0006-0000-18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 xr:uid="{00000000-0006-0000-18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 xr:uid="{00000000-0006-0000-18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 xr:uid="{00000000-0006-0000-18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 xr:uid="{00000000-0006-0000-18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 xr:uid="{00000000-0006-0000-18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</authors>
  <commentList>
    <comment ref="D2" authorId="0" shapeId="0" xr:uid="{00000000-0006-0000-19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19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19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19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 xr:uid="{00000000-0006-0000-19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 xr:uid="{00000000-0006-0000-19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 xr:uid="{00000000-0006-0000-19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 xr:uid="{00000000-0006-0000-19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 xr:uid="{00000000-0006-0000-19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 xr:uid="{00000000-0006-0000-19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</authors>
  <commentList>
    <comment ref="D2" authorId="0" shapeId="0" xr:uid="{00000000-0006-0000-1A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1A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1A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1A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 xr:uid="{00000000-0006-0000-1A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 xr:uid="{00000000-0006-0000-1A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 xr:uid="{00000000-0006-0000-1A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 xr:uid="{00000000-0006-0000-1A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 xr:uid="{00000000-0006-0000-1A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 xr:uid="{00000000-0006-0000-1A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</authors>
  <commentList>
    <comment ref="D2" authorId="0" shapeId="0" xr:uid="{00000000-0006-0000-1B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1B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1B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1B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 xr:uid="{00000000-0006-0000-1B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 xr:uid="{00000000-0006-0000-1B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 xr:uid="{00000000-0006-0000-1B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 xr:uid="{00000000-0006-0000-1B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 xr:uid="{00000000-0006-0000-1B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 xr:uid="{00000000-0006-0000-1B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</authors>
  <commentList>
    <comment ref="D2" authorId="0" shapeId="0" xr:uid="{00000000-0006-0000-1C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1C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1C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1C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 xr:uid="{00000000-0006-0000-1C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 xr:uid="{00000000-0006-0000-1C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 xr:uid="{00000000-0006-0000-1C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 xr:uid="{00000000-0006-0000-1C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 xr:uid="{00000000-0006-0000-1C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 xr:uid="{00000000-0006-0000-1C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</authors>
  <commentList>
    <comment ref="D2" authorId="0" shapeId="0" xr:uid="{00000000-0006-0000-1D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1D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1D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1D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 xr:uid="{00000000-0006-0000-1D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 xr:uid="{00000000-0006-0000-1D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 xr:uid="{00000000-0006-0000-1D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 xr:uid="{00000000-0006-0000-1D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 xr:uid="{00000000-0006-0000-1D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 xr:uid="{00000000-0006-0000-1D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</authors>
  <commentList>
    <comment ref="D2" authorId="0" shapeId="0" xr:uid="{00000000-0006-0000-1E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1E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1E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1E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 xr:uid="{00000000-0006-0000-1E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 xr:uid="{00000000-0006-0000-1E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 xr:uid="{00000000-0006-0000-1E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 xr:uid="{00000000-0006-0000-1E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 xr:uid="{00000000-0006-0000-1E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 xr:uid="{00000000-0006-0000-1E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</authors>
  <commentList>
    <comment ref="D2" authorId="0" shapeId="0" xr:uid="{00000000-0006-0000-1F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1F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1F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1F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 xr:uid="{00000000-0006-0000-1F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 xr:uid="{00000000-0006-0000-1F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 xr:uid="{00000000-0006-0000-1F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 xr:uid="{00000000-0006-0000-1F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 xr:uid="{00000000-0006-0000-1F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 xr:uid="{00000000-0006-0000-1F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</authors>
  <commentList>
    <comment ref="D2" authorId="0" shapeId="0" xr:uid="{00000000-0006-0000-20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20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20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20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 xr:uid="{00000000-0006-0000-20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 xr:uid="{00000000-0006-0000-20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 xr:uid="{00000000-0006-0000-20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 xr:uid="{00000000-0006-0000-20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 xr:uid="{00000000-0006-0000-20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 xr:uid="{00000000-0006-0000-20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</authors>
  <commentList>
    <comment ref="D2" authorId="0" shapeId="0" xr:uid="{00000000-0006-0000-21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21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21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21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 xr:uid="{00000000-0006-0000-21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 xr:uid="{00000000-0006-0000-21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 xr:uid="{00000000-0006-0000-21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 xr:uid="{00000000-0006-0000-21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 xr:uid="{00000000-0006-0000-21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 xr:uid="{00000000-0006-0000-21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</authors>
  <commentList>
    <comment ref="D2" authorId="0" shapeId="0" xr:uid="{00000000-0006-0000-22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22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22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22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 xr:uid="{00000000-0006-0000-22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 xr:uid="{00000000-0006-0000-22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 xr:uid="{00000000-0006-0000-22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 xr:uid="{00000000-0006-0000-22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 xr:uid="{00000000-0006-0000-22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 xr:uid="{00000000-0006-0000-22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</authors>
  <commentList>
    <comment ref="D2" authorId="0" shapeId="0" xr:uid="{00000000-0006-0000-23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23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23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23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 xr:uid="{00000000-0006-0000-23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 xr:uid="{00000000-0006-0000-23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 xr:uid="{00000000-0006-0000-23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 xr:uid="{00000000-0006-0000-23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 xr:uid="{00000000-0006-0000-23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 xr:uid="{00000000-0006-0000-23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</authors>
  <commentList>
    <comment ref="D2" authorId="0" shapeId="0" xr:uid="{00000000-0006-0000-24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24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24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24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 xr:uid="{00000000-0006-0000-24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 xr:uid="{00000000-0006-0000-24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 xr:uid="{00000000-0006-0000-24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 xr:uid="{00000000-0006-0000-24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 xr:uid="{00000000-0006-0000-24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 xr:uid="{00000000-0006-0000-24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</authors>
  <commentList>
    <comment ref="D2" authorId="0" shapeId="0" xr:uid="{00000000-0006-0000-25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25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25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25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 xr:uid="{00000000-0006-0000-25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 xr:uid="{00000000-0006-0000-25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 xr:uid="{00000000-0006-0000-25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 xr:uid="{00000000-0006-0000-25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 xr:uid="{00000000-0006-0000-25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 xr:uid="{00000000-0006-0000-25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  <author>Ana Rita Ramos</author>
  </authors>
  <commentList>
    <comment ref="D2" authorId="0" shapeId="0" xr:uid="{00000000-0006-0000-2600-000001000000}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 xr:uid="{00000000-0006-0000-2600-000002000000}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 xr:uid="{00000000-0006-0000-2600-000003000000}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 xr:uid="{00000000-0006-0000-2600-000004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 xr:uid="{00000000-0006-0000-2600-000005000000}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 xr:uid="{00000000-0006-0000-2600-000006000000}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 xr:uid="{00000000-0006-0000-2600-000007000000}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 xr:uid="{00000000-0006-0000-2600-000008000000}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 xr:uid="{00000000-0006-0000-2600-000009000000}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 xr:uid="{00000000-0006-0000-2600-00000A000000}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Videira</author>
  </authors>
  <commentList>
    <comment ref="B2" authorId="0" shapeId="0" xr:uid="{00000000-0006-0000-2700-000001000000}">
      <text>
        <r>
          <rPr>
            <sz val="11"/>
            <color theme="1"/>
            <rFont val="Calibri"/>
            <family val="2"/>
            <scheme val="minor"/>
          </rPr>
          <t>-As EG em alta devem apresentar um fluxograma de balanço de entradas e saídas das diferentes infraestruturas de tratamento, previstas para o ano 2030. No esquema devem ser incluídas as saídas de composto e o envio para/ou produção de CDR;
- As EG em baixa devem apresentar o fluxograma de recolha indiferenciada e seletiva para os diferentes fluxos e entradas nas diferentes instalações da EG em alta. Devem incluir também a previsão de tratamento de biorresíduos na origem.</t>
        </r>
      </text>
    </comment>
  </commentList>
</comments>
</file>

<file path=xl/sharedStrings.xml><?xml version="1.0" encoding="utf-8"?>
<sst xmlns="http://schemas.openxmlformats.org/spreadsheetml/2006/main" count="4573" uniqueCount="563">
  <si>
    <t>Plano de ação para o PERSU 2030</t>
  </si>
  <si>
    <t>INICIAR</t>
  </si>
  <si>
    <t>Entidade gestora</t>
  </si>
  <si>
    <t>Município de Tavira</t>
  </si>
  <si>
    <t>Instruções de preenchimento</t>
  </si>
  <si>
    <t>Notas Gerais</t>
  </si>
  <si>
    <t>1. Não adicionar ou eliminar linhas.</t>
  </si>
  <si>
    <t>2. Apenas devem ser preenchidas as células a cinza.</t>
  </si>
  <si>
    <t>3. Os Sistemas de Gestão de Resíduos Urbanos (SGRU) preenchem as sheets comuns e as azuis (conforme código de cores).</t>
  </si>
  <si>
    <t>5. Os sistemas municipais (ou associações que os representam) preenchem as sheets comuns e as verdes (conforme código de cores).</t>
  </si>
  <si>
    <t>Código de cores para preenchimento</t>
  </si>
  <si>
    <t>Sheets para preenchimento de todas as entidades</t>
  </si>
  <si>
    <t>Sheets para preenchimento dos SGRU</t>
  </si>
  <si>
    <t>Sheets para preenchimento dos sistemas municipais (ou associações que os representam)</t>
  </si>
  <si>
    <t>Células que devem ser preenchidas pelas entidades</t>
  </si>
  <si>
    <t>Sheet</t>
  </si>
  <si>
    <t>Objetivo</t>
  </si>
  <si>
    <t>Preenchimento</t>
  </si>
  <si>
    <t xml:space="preserve">Capa </t>
  </si>
  <si>
    <t>Identificação do ficheiro</t>
  </si>
  <si>
    <t xml:space="preserve">- inserir nome da entidade gestora do sistema municipal e multimunicipal. </t>
  </si>
  <si>
    <t>1_Caracterização</t>
  </si>
  <si>
    <t>Caracterização do sistema de gestão de resíduos urbanos (SGRU) / do sistema municipal</t>
  </si>
  <si>
    <t>- Para cada uma das atividades deve ser selecionado "sim" ou "não" conforme a entidade efetua ou não a atividade;
- Para cada atividade desenvolvida selecionar "Responsabilidade legal" quando o serviço é prestado diretamente pela entidade ou "Contratação de operador" quando o serviço é subcontratado;
- Os municípios abrangidos pela área de intervenção da entidade devem ser indicados com "Sim".</t>
  </si>
  <si>
    <t>2_Infraestruturas_Alta</t>
  </si>
  <si>
    <t>Caracterização das infraestruturas do SGRU</t>
  </si>
  <si>
    <t>- Preencher o número de equipamentos disponíveis e previstos instalar ao longo do tempo. Deve ser incluído o valor total em cada ano;
- Preencher para cada infraestrutura, com a respetiva identificação, a capacidade efetiva calculada de acordo com a definição do Anexo VII do PERSU 2030.</t>
  </si>
  <si>
    <t>3_Atividade_METAS_Alta</t>
  </si>
  <si>
    <t>Aferir o cumprimento de metas ao longo da vigência do PAPERSU</t>
  </si>
  <si>
    <t>- O SGRU deve preencher o quantitativo de resíduos recolhidos e que darão entrada das suas instalações.
-  O SGRU deve também incluir informação acerca do tratamento na origem de biorresíduos efetuado pelos municípios abrangidos na sua área de intervenção.
- O SGRU deve preeencher o valor mais recente (2022) e as previsões em termos de quantidades a tratar e a retomar.</t>
  </si>
  <si>
    <t>4_Invest-Medidas-Alta (Resumo)</t>
  </si>
  <si>
    <t>Resumo das medidas e respetivos investimentos a realizar no âmbito do PAPERSU</t>
  </si>
  <si>
    <t xml:space="preserve">- A parte a branca da sheet é de preenchimento automático após preenchimento das fichas seguintes. Não deve ser alterada. Posteriormente preencher a informação relativa ao enquadramento PERSU 2030.
Para acrescentar mais medidas (para além das 15 que estão previstas) é necessário copiar a linha 20 da Sheet “4_Invest-Medidas-Alta (Resumo)” e inserir a linha copiada na linha 21.
Em seguida clicar na Sheet 4.15 com o botão direito do rato, escolher “mover ou copiar”, clicar em “criar uma cópia”, e posicionar antes da Sheet “5_Infraestruturas_Baixa”. Alterar o nome da nova Sheet para “4.16”.
</t>
  </si>
  <si>
    <t>4.1 a 4.15</t>
  </si>
  <si>
    <t>Apresentação das medidas a implementar no âmbito do PAPERSU</t>
  </si>
  <si>
    <t>-Para cada medida definida no âmbito do PAPERSU, o SGRU deve apresentar os investimentos a realizar, custos operacionais associados, bem como o contributo para o cumprimento do PERSU 2030; 
- Cada ficha de investimento (Sheet 4.1, 4.2, ...) deve corresponder a uma única medida do plano de ação;
- Na tabela de custos operacionais devem ser reportados os custos incrementais totais a incorrer em cada ano;
- Os quantitativos a indicar devem ser apenas os valores incrementais associados à medida a implementar.</t>
  </si>
  <si>
    <t>5_Infraestruturas_Baixa</t>
  </si>
  <si>
    <t>Caracterização das infraestruturas do sistema municipal (ou associação que o representa)</t>
  </si>
  <si>
    <t>- Preencher o número de equipamentos disponíveis e previstos instalar ao longo do tempo. Deve incluir o valor total em cada ano.</t>
  </si>
  <si>
    <t>6_Atividade_METAS_Baixa</t>
  </si>
  <si>
    <t>- O sistema municipal (ou associação que o representa) deve preeencher o valor mais recente e as previsões em termos de quantidades a recolher e de tratamento de biorresíduos na origem.</t>
  </si>
  <si>
    <t>7_Invest-Medidas-Baixa (Resumo)</t>
  </si>
  <si>
    <t xml:space="preserve">- A parte a branca da sheet é de preenchimento automático após preenchimento das fichas seguintes. Não deve ser alterada. Posteriormente preencher a informação relativa ao enquadramento PERSU 2030.
Para acrescentar mais medidas (para além das 15 que estão previstas) é necessário copiar a linha 20 da Sheet “7_Invest-Medidas-Alta (Resumo)” e inserir a linha copiada na linha 21.
Em seguida clicar na Sheet 7.15 com o botão direito do rato, escolher “mover ou copiar”, clicar em “criar uma cópia”, e posicionar antes da Sheet “8_Fluxograma”. Alterar o nome da nova Sheet para “7.16”.
</t>
  </si>
  <si>
    <t>7.1 a 7.15</t>
  </si>
  <si>
    <t>-Para cada medida definida no âmbito do PAPERSU, o sistema municipal (ou associação que o representa) deve apresentar os investimentos a realizar, custos operacionais associados, bem como o contributo para o cumprimento do PERSU 2030; 
- Cada ficha de investimento (Sheet 7.1, 7.2, ...) deve corresponder a uma única medida do plano de ação;
- Na tabela de custos operacionais devem ser reportados os custos incrementais totais a incorrer em cada ano;
- Os quantitativos a indicar devem ser apenas os valores incrementais associados à medida a implementar.</t>
  </si>
  <si>
    <t>8_Fluxograma IO</t>
  </si>
  <si>
    <t>Apresentação do fluxograma de entradas e saídas de RU do sistema</t>
  </si>
  <si>
    <t>- Os SGRU devem apresentar dois fluxogramas, correspondentes aos anos 2022 e 2030, de balanço de entradas e saídas das diferentes infraestruturas de tratamento. No esquema devem ser incluídas as saídas de composto e o envio para/ou produção de CDR (à semelhança do fluxograma para 2030 do PERSU 2030);
- Os sistemas municipais (ou associação que os representa) devem apresentar dois fluxogramas, correspondentes aos anos 2022 e 2030 de recolha indiferenciada e seletiva para os diferentes fluxos e entradas nas diferentes instalações da EG em alta. Devem incluir também a previsão de tratamento de biorresíduos na origem.</t>
  </si>
  <si>
    <t>Entidade gestora do sistema municipal e multimunicipal</t>
  </si>
  <si>
    <t>TITULARIDADE</t>
  </si>
  <si>
    <t>Municipal</t>
  </si>
  <si>
    <t>MODELO DE GESTÃO</t>
  </si>
  <si>
    <t>ATIVIDADES DESENVOLVIDAS</t>
  </si>
  <si>
    <t>HABILITAÇÃO LEGAL PARA DESENVOLVER ATIVIDADE</t>
  </si>
  <si>
    <t>OPERADOR CONTRATADO
(se aplicável)</t>
  </si>
  <si>
    <t>INDICAÇÃO E DESCRIÇÃO DE EXCEÇÕES ÀS ATIVIDADES INDICADAS
(municípios incluídos/excluídos, protocolos c/ outras entidades)</t>
  </si>
  <si>
    <t>Recolha indiferenciada</t>
  </si>
  <si>
    <t>Sim</t>
  </si>
  <si>
    <t>RESPONSABILIDADE LEGAL</t>
  </si>
  <si>
    <t>Recolha seletiva multimaterial</t>
  </si>
  <si>
    <t>Não</t>
  </si>
  <si>
    <t xml:space="preserve"> </t>
  </si>
  <si>
    <t>Recolha seletiva de biorresíduos</t>
  </si>
  <si>
    <t>Recolha seletiva de resíduos urbanos perigosos</t>
  </si>
  <si>
    <t>Recolha seletiva de têxteis</t>
  </si>
  <si>
    <t>Recolha seletiva de volumosos</t>
  </si>
  <si>
    <t>Recolha seletiva de óleos alimentares usados</t>
  </si>
  <si>
    <t>Recolha seletiva de REEE</t>
  </si>
  <si>
    <t>Recolha seletiva de RPA</t>
  </si>
  <si>
    <t>Tratamento da recolha indiferenciada</t>
  </si>
  <si>
    <t>Tratamento da recolha seletiva</t>
  </si>
  <si>
    <t>Tratamento de biorresíduos na origem</t>
  </si>
  <si>
    <t>Outras (indicar abaixo):</t>
  </si>
  <si>
    <t>MUNICÍPIOS NA ÁREA DE INTERVENÇÃO</t>
  </si>
  <si>
    <t>POPULAÇÃO
(População residente (N.º) por Local de residência (NUTS - 2013), Sexo e Grupo etário; Anual)</t>
  </si>
  <si>
    <t>CLASSIFICAÇÃO DA ÁREA</t>
  </si>
  <si>
    <t>ABRANTES</t>
  </si>
  <si>
    <t>Área mediamente urbana</t>
  </si>
  <si>
    <t>ÁGUEDA</t>
  </si>
  <si>
    <t>Área predominantemente rural</t>
  </si>
  <si>
    <t>AGUIAR DA BEIRA</t>
  </si>
  <si>
    <t>ALANDROAL</t>
  </si>
  <si>
    <t>ALBERGARIA-A-VELHA</t>
  </si>
  <si>
    <t>ALBUFEIRA</t>
  </si>
  <si>
    <t>ALCÁCER DO SAL</t>
  </si>
  <si>
    <t>ALCANENA</t>
  </si>
  <si>
    <t>ALCOBAÇA</t>
  </si>
  <si>
    <t>ALCOCHETE</t>
  </si>
  <si>
    <t>ALCOUTIM</t>
  </si>
  <si>
    <t>ALENQUER</t>
  </si>
  <si>
    <t>ALFÂNDEGA DA FÉ</t>
  </si>
  <si>
    <t>ALIJÓ</t>
  </si>
  <si>
    <t>ALJEZUR</t>
  </si>
  <si>
    <t>ALJUSTREL</t>
  </si>
  <si>
    <t>ALMADA</t>
  </si>
  <si>
    <t>Área predominantemente urbana</t>
  </si>
  <si>
    <t>ALMEIDA</t>
  </si>
  <si>
    <t>ALMEIRIM</t>
  </si>
  <si>
    <t>ALMODÔVAR</t>
  </si>
  <si>
    <t>ALPIARÇA</t>
  </si>
  <si>
    <t>ALTER DO CHÃO</t>
  </si>
  <si>
    <t>ALVAIÁZERE</t>
  </si>
  <si>
    <t>ALVITO</t>
  </si>
  <si>
    <t>AMADORA</t>
  </si>
  <si>
    <t>AMARANTE</t>
  </si>
  <si>
    <t>AMARES</t>
  </si>
  <si>
    <t>ANADIA</t>
  </si>
  <si>
    <t>ANSIÃO</t>
  </si>
  <si>
    <t>ARCOS DE VALDEVEZ</t>
  </si>
  <si>
    <t>ARGANIL</t>
  </si>
  <si>
    <t>ARMAMAR</t>
  </si>
  <si>
    <t>AROUCA</t>
  </si>
  <si>
    <t>ARRAIOLOS</t>
  </si>
  <si>
    <t>ARRONCHES</t>
  </si>
  <si>
    <t>ARRUDA DOS VINHOS</t>
  </si>
  <si>
    <t>AVEIRO</t>
  </si>
  <si>
    <t>AVIS</t>
  </si>
  <si>
    <t>AZAMBUJA</t>
  </si>
  <si>
    <t>BAIÃO</t>
  </si>
  <si>
    <t>BARCELOS</t>
  </si>
  <si>
    <t>BARRANCOS</t>
  </si>
  <si>
    <t>BARREIRO</t>
  </si>
  <si>
    <t>BATALHA</t>
  </si>
  <si>
    <t>BEJA</t>
  </si>
  <si>
    <t>BELMONTE</t>
  </si>
  <si>
    <t>BENAVENTE</t>
  </si>
  <si>
    <t>BOMBARRAL</t>
  </si>
  <si>
    <t>BORBA</t>
  </si>
  <si>
    <t>BOTICAS</t>
  </si>
  <si>
    <t>BRAGA</t>
  </si>
  <si>
    <t>BRAGANÇA</t>
  </si>
  <si>
    <t>CABECEIRAS DE BASTO</t>
  </si>
  <si>
    <t>CADAVAL</t>
  </si>
  <si>
    <t>CALDAS DA RAINHA</t>
  </si>
  <si>
    <t>CAMINHA</t>
  </si>
  <si>
    <t>CAMPO MAIOR</t>
  </si>
  <si>
    <t>CANTANHEDE</t>
  </si>
  <si>
    <t>CARRAZEDA DE ANSIÃES</t>
  </si>
  <si>
    <t>CARREGAL DO SAL</t>
  </si>
  <si>
    <t>CARTAXO</t>
  </si>
  <si>
    <t>CASCAIS</t>
  </si>
  <si>
    <t>CASTANHEIRA DE PÊRA</t>
  </si>
  <si>
    <t>CASTELO BRANCO</t>
  </si>
  <si>
    <t>CASTELO DE PAIVA</t>
  </si>
  <si>
    <t>CASTELO DE VIDE</t>
  </si>
  <si>
    <t>CASTRO DAIRE</t>
  </si>
  <si>
    <t>CASTRO MARIM</t>
  </si>
  <si>
    <t>CASTRO VERDE</t>
  </si>
  <si>
    <t>CELORICO DA BEIRA</t>
  </si>
  <si>
    <t>CELORICO DE BASTO</t>
  </si>
  <si>
    <t>CHAMUSCA</t>
  </si>
  <si>
    <t>CHAVES</t>
  </si>
  <si>
    <t>CINFÃES</t>
  </si>
  <si>
    <t>COIMBRA</t>
  </si>
  <si>
    <t>CONDEIXA-A-NOVA</t>
  </si>
  <si>
    <t>CONSTÂNCIA</t>
  </si>
  <si>
    <t>CORUCHE</t>
  </si>
  <si>
    <t>COVILHÃ</t>
  </si>
  <si>
    <t>CRATO</t>
  </si>
  <si>
    <t>CUBA</t>
  </si>
  <si>
    <t>ELVAS</t>
  </si>
  <si>
    <t>ENTRONCAMENTO</t>
  </si>
  <si>
    <t>ESPINHO</t>
  </si>
  <si>
    <t>ESPOSENDE</t>
  </si>
  <si>
    <t>ESTARREJA</t>
  </si>
  <si>
    <t>ESTREMOZ</t>
  </si>
  <si>
    <t>ÉVORA</t>
  </si>
  <si>
    <t>FAFE</t>
  </si>
  <si>
    <t>FARO</t>
  </si>
  <si>
    <t>FELGUEIRAS</t>
  </si>
  <si>
    <t>FERREIRA DO ALENTEJO</t>
  </si>
  <si>
    <t>FERREIRA DO ZÊZERE</t>
  </si>
  <si>
    <t>FIGUEIRA DA FOZ</t>
  </si>
  <si>
    <t>FIGUEIRA DE CASTELO RODRIGO</t>
  </si>
  <si>
    <t>FIGUEIRÓ DOS VINHOS</t>
  </si>
  <si>
    <t>FORNOS DE ALGODRES</t>
  </si>
  <si>
    <t>FREIXO DE ESPADA À CINTA</t>
  </si>
  <si>
    <t>FRONTEIRA</t>
  </si>
  <si>
    <t>FUNDÃO</t>
  </si>
  <si>
    <t>GAVIÃO</t>
  </si>
  <si>
    <t>GÓIS</t>
  </si>
  <si>
    <t>GOLEGÃ</t>
  </si>
  <si>
    <t>GONDOMAR</t>
  </si>
  <si>
    <t>GOUVEIA</t>
  </si>
  <si>
    <t>GRÂNDOLA</t>
  </si>
  <si>
    <t>GUARDA</t>
  </si>
  <si>
    <t>GUIMARÃES</t>
  </si>
  <si>
    <t>IDANHA-A-NOVA</t>
  </si>
  <si>
    <t>ÍLHAVO</t>
  </si>
  <si>
    <t>LAGOA</t>
  </si>
  <si>
    <t>LAGOS</t>
  </si>
  <si>
    <t>LAMEGO</t>
  </si>
  <si>
    <t>LEIRIA</t>
  </si>
  <si>
    <t>LISBOA</t>
  </si>
  <si>
    <t>LOULÉ</t>
  </si>
  <si>
    <t>LOURES</t>
  </si>
  <si>
    <t>LOURINHÃ</t>
  </si>
  <si>
    <t>LOUSÃ</t>
  </si>
  <si>
    <t>LOUSADA</t>
  </si>
  <si>
    <t>MAÇÃO</t>
  </si>
  <si>
    <t>MACEDO DE CAVALEIROS</t>
  </si>
  <si>
    <t>MAFRA</t>
  </si>
  <si>
    <t>MAIA</t>
  </si>
  <si>
    <t>MANGUALDE</t>
  </si>
  <si>
    <t>MANTEIGAS</t>
  </si>
  <si>
    <t>MARCO DE CANAVESES</t>
  </si>
  <si>
    <t>MARINHA GRANDE</t>
  </si>
  <si>
    <t>MARVÃO</t>
  </si>
  <si>
    <t>MATOSINHOS</t>
  </si>
  <si>
    <t>MEALHADA</t>
  </si>
  <si>
    <t>MÊDA</t>
  </si>
  <si>
    <t>MELGAÇO</t>
  </si>
  <si>
    <t>MÉRTOLA</t>
  </si>
  <si>
    <t>MESÃO FRIO</t>
  </si>
  <si>
    <t>MIRA</t>
  </si>
  <si>
    <t>MIRANDA DO CORVO</t>
  </si>
  <si>
    <t>MIRANDA DO DOURO</t>
  </si>
  <si>
    <t>MIRANDELA</t>
  </si>
  <si>
    <t>MOGADOURO</t>
  </si>
  <si>
    <t>MOIMENTA DA BEIRA</t>
  </si>
  <si>
    <t>MOITA</t>
  </si>
  <si>
    <t>MONÇÃO</t>
  </si>
  <si>
    <t>MONCHIQUE</t>
  </si>
  <si>
    <t>MONDIM DE BASTO</t>
  </si>
  <si>
    <t>MONFORTE</t>
  </si>
  <si>
    <t>MONTALEGRE</t>
  </si>
  <si>
    <t>MONTEMOR-O-NOVO</t>
  </si>
  <si>
    <t>MONTEMOR-O-VELHO</t>
  </si>
  <si>
    <t>MONTIJO</t>
  </si>
  <si>
    <t>MORA</t>
  </si>
  <si>
    <t>MORTÁGUA</t>
  </si>
  <si>
    <t>MOURA</t>
  </si>
  <si>
    <t>MOURÃO</t>
  </si>
  <si>
    <t>MURÇA</t>
  </si>
  <si>
    <t>MURTOSA</t>
  </si>
  <si>
    <t>NAZARÉ</t>
  </si>
  <si>
    <t>NELAS</t>
  </si>
  <si>
    <t>NISA</t>
  </si>
  <si>
    <t>ÓBIDOS</t>
  </si>
  <si>
    <t>ODEMIRA</t>
  </si>
  <si>
    <t>ODIVELAS</t>
  </si>
  <si>
    <t>OEIRAS</t>
  </si>
  <si>
    <t>OLEIROS</t>
  </si>
  <si>
    <t>OLHÃO</t>
  </si>
  <si>
    <t>OLIVEIRA DE AZEMÉIS</t>
  </si>
  <si>
    <t>OLIVEIRA DE FRADES</t>
  </si>
  <si>
    <t>OLIVEIRA DO BAIRRO</t>
  </si>
  <si>
    <t>OLIVEIRA DO HOSPITAL</t>
  </si>
  <si>
    <t>OURÉM</t>
  </si>
  <si>
    <t>OURIQUE</t>
  </si>
  <si>
    <t>OVAR</t>
  </si>
  <si>
    <t>PAÇOS DE FERREIRA</t>
  </si>
  <si>
    <t>PALMELA</t>
  </si>
  <si>
    <t>PAMPILHOSA DA SERRA</t>
  </si>
  <si>
    <t>PAREDES</t>
  </si>
  <si>
    <t>PAREDES DE COURA</t>
  </si>
  <si>
    <t>PEDRÓGÃO GRANDE</t>
  </si>
  <si>
    <t>PENACOVA</t>
  </si>
  <si>
    <t>PENAFIEL</t>
  </si>
  <si>
    <t>PENALVA DO CASTELO</t>
  </si>
  <si>
    <t>PENAMACOR</t>
  </si>
  <si>
    <t>PENEDONO</t>
  </si>
  <si>
    <t>PENELA</t>
  </si>
  <si>
    <t>PENICHE</t>
  </si>
  <si>
    <t>PESO DA RÉGUA</t>
  </si>
  <si>
    <t>PINHEL</t>
  </si>
  <si>
    <t>POMBAL</t>
  </si>
  <si>
    <t>PONTE DA BARCA</t>
  </si>
  <si>
    <t>PONTE DE LIMA</t>
  </si>
  <si>
    <t>PONTE DE SOR</t>
  </si>
  <si>
    <t>PORTALEGRE</t>
  </si>
  <si>
    <t>PORTEL</t>
  </si>
  <si>
    <t>PORTIMÃO</t>
  </si>
  <si>
    <t>PORTO</t>
  </si>
  <si>
    <t>PORTO DE MÓS</t>
  </si>
  <si>
    <t>PÓVOA DE LANHOSO</t>
  </si>
  <si>
    <t>PÓVOA DE VARZIM</t>
  </si>
  <si>
    <t>PROENÇA-A-NOVA</t>
  </si>
  <si>
    <t>REDONDO</t>
  </si>
  <si>
    <t>REGUENGOS DE MONSARAZ</t>
  </si>
  <si>
    <t>RESENDE</t>
  </si>
  <si>
    <t>RIBEIRA DE PENA</t>
  </si>
  <si>
    <t>RIO MAIOR</t>
  </si>
  <si>
    <t>SABROSA</t>
  </si>
  <si>
    <t>SABUGAL</t>
  </si>
  <si>
    <t>SALVATERRA DE MAGOS</t>
  </si>
  <si>
    <t>SANTA COMBA DÃO</t>
  </si>
  <si>
    <t>SANTA MARIA DA FEIRA</t>
  </si>
  <si>
    <t>SANTA MARTA DE PENAGUIÃO</t>
  </si>
  <si>
    <t>SANTARÉM</t>
  </si>
  <si>
    <t>SANTIAGO DO CACÉM</t>
  </si>
  <si>
    <t>SANTO TIRSO</t>
  </si>
  <si>
    <t>SÃO BRÁS DE ALPORTEL</t>
  </si>
  <si>
    <t>SÃO JOÃO DA MADEIRA</t>
  </si>
  <si>
    <t>SÃO JOÃO DA PESQUEIRA</t>
  </si>
  <si>
    <t>SÃO PEDRO DO SUL</t>
  </si>
  <si>
    <t>SARDOAL</t>
  </si>
  <si>
    <t>SÁTÃO</t>
  </si>
  <si>
    <t>SEIA</t>
  </si>
  <si>
    <t>SEIXAL</t>
  </si>
  <si>
    <t>SERNANCELHE</t>
  </si>
  <si>
    <t>SERPA</t>
  </si>
  <si>
    <t>SERTÃ</t>
  </si>
  <si>
    <t>SESIMBRA</t>
  </si>
  <si>
    <t>SETÚBAL</t>
  </si>
  <si>
    <t>SEVER DO VOUGA</t>
  </si>
  <si>
    <t>SILVES</t>
  </si>
  <si>
    <t>SINES</t>
  </si>
  <si>
    <t>SINTRA</t>
  </si>
  <si>
    <t>SOBRAL DE MONTE AGRAÇO</t>
  </si>
  <si>
    <t>SOURE</t>
  </si>
  <si>
    <t>SOUSEL</t>
  </si>
  <si>
    <t>TÁBUA</t>
  </si>
  <si>
    <t>TABUAÇO</t>
  </si>
  <si>
    <t>TAROUCA</t>
  </si>
  <si>
    <t>TAVIRA</t>
  </si>
  <si>
    <t>TERRAS DE BOURO</t>
  </si>
  <si>
    <t>TOMAR</t>
  </si>
  <si>
    <t>TONDELA</t>
  </si>
  <si>
    <t>TORRE DE MONCORVO</t>
  </si>
  <si>
    <t>TORRES NOVAS</t>
  </si>
  <si>
    <t>TORRES VEDRAS</t>
  </si>
  <si>
    <t>TRANCOSO</t>
  </si>
  <si>
    <t>TROFA</t>
  </si>
  <si>
    <t>VAGOS</t>
  </si>
  <si>
    <t>VALE DE CAMBRA</t>
  </si>
  <si>
    <t>VALENÇA</t>
  </si>
  <si>
    <t>VALONGO</t>
  </si>
  <si>
    <t>VALPAÇOS</t>
  </si>
  <si>
    <t>VENDAS NOVAS</t>
  </si>
  <si>
    <t>VIANA DO ALENTEJO</t>
  </si>
  <si>
    <t>VIANA DO CASTELO</t>
  </si>
  <si>
    <t>VIDIGUEIRA</t>
  </si>
  <si>
    <t>VIEIRA DO MINHO</t>
  </si>
  <si>
    <t>VILA DE REI</t>
  </si>
  <si>
    <t>VILA DO BISPO</t>
  </si>
  <si>
    <t>VILA DO CONDE</t>
  </si>
  <si>
    <t>VILA FLOR</t>
  </si>
  <si>
    <t>VILA FRANCA DE XIRA</t>
  </si>
  <si>
    <t>VILA NOVA DA BARQUINHA</t>
  </si>
  <si>
    <t>VILA NOVA DE CERVEIRA</t>
  </si>
  <si>
    <t>VILA NOVA DE FAMALICÃO</t>
  </si>
  <si>
    <t>VILA NOVA DE FOZ CÔA</t>
  </si>
  <si>
    <t>VILA NOVA DE GAIA</t>
  </si>
  <si>
    <t>VILA NOVA DE PAIVA</t>
  </si>
  <si>
    <t>VILA NOVA DE POIARES</t>
  </si>
  <si>
    <t>VILA POUCA DE AGUIAR</t>
  </si>
  <si>
    <t>VILA REAL</t>
  </si>
  <si>
    <t>VILA REAL DE SANTO ANTÓNIO</t>
  </si>
  <si>
    <t>VILA VELHA DE RÓDÃO</t>
  </si>
  <si>
    <t>VILA VERDE</t>
  </si>
  <si>
    <t>VILA VIÇOSA</t>
  </si>
  <si>
    <t>VIMIOSO</t>
  </si>
  <si>
    <t>VINHAIS</t>
  </si>
  <si>
    <t>VISEU</t>
  </si>
  <si>
    <t>VIZELA</t>
  </si>
  <si>
    <t>VOUZELA</t>
  </si>
  <si>
    <t>.</t>
  </si>
  <si>
    <t>RECOLHA</t>
  </si>
  <si>
    <t>INSTALAÇÕES / EQUIPAMENTOS DE RECOLHA (N.º)</t>
  </si>
  <si>
    <t>Estações de transferência</t>
  </si>
  <si>
    <t>Ecocentros móveis</t>
  </si>
  <si>
    <t>Ecocentros / Centros de recolha</t>
  </si>
  <si>
    <t>Recolha de proximidade</t>
  </si>
  <si>
    <t>Contentores para recolha seletiva multimaterial</t>
  </si>
  <si>
    <t>Recolha porta-a-porta</t>
  </si>
  <si>
    <t>Alojamentos servidos com recolha seletiva multimaterial</t>
  </si>
  <si>
    <t>Outras tipologias de recolha</t>
  </si>
  <si>
    <t>Contentores de Recolha de resíduos volumosos para valorização</t>
  </si>
  <si>
    <t>Contentores de recolha seletiva resíduos texteis</t>
  </si>
  <si>
    <t>Contentores de recolha seletiva resíduos urbanos perigosos</t>
  </si>
  <si>
    <t>Contentores de recolha seletiva OAU</t>
  </si>
  <si>
    <t>Contentores de recolha seletiva REEE</t>
  </si>
  <si>
    <t>Contentores de recolha seletiva RPA</t>
  </si>
  <si>
    <t>TRATAMENTO</t>
  </si>
  <si>
    <t>INSTALAÇÕES DE TRATAMENTO
(capacidade efetiva - conforme definição no anexo VII do PERSU 2030) (t)</t>
  </si>
  <si>
    <t>Tratamento mecânico</t>
  </si>
  <si>
    <t>Tratamento mecânico e biológico (TMB)</t>
  </si>
  <si>
    <t xml:space="preserve">         Tratamento mecânico</t>
  </si>
  <si>
    <t xml:space="preserve">         Digestão anaeróbia</t>
  </si>
  <si>
    <t xml:space="preserve">         Compostagem</t>
  </si>
  <si>
    <t>Tratamento biológico (VO) - biorresíduos recolhidos seletivamente</t>
  </si>
  <si>
    <t>Triagem multimaterial</t>
  </si>
  <si>
    <t>Produção de CDR</t>
  </si>
  <si>
    <t>Valorização energética</t>
  </si>
  <si>
    <t xml:space="preserve">Aterro </t>
  </si>
  <si>
    <t>(Preencher com capacidade remanescente em toneladas)</t>
  </si>
  <si>
    <t>RECOLHA/ENTRADAS (toneladas)</t>
  </si>
  <si>
    <t>Indiferenciada</t>
  </si>
  <si>
    <t>Municípios</t>
  </si>
  <si>
    <t>Seletiva</t>
  </si>
  <si>
    <t>Vidro</t>
  </si>
  <si>
    <t>Papel/cartão (embalagem/não embalagem)</t>
  </si>
  <si>
    <t>Plástico, metal e ECAL</t>
  </si>
  <si>
    <t>Biorresíduos</t>
  </si>
  <si>
    <t>Têxteis</t>
  </si>
  <si>
    <t>Volumosos</t>
  </si>
  <si>
    <t>Perigosos</t>
  </si>
  <si>
    <t>OAU</t>
  </si>
  <si>
    <t>REEE</t>
  </si>
  <si>
    <t>RPA</t>
  </si>
  <si>
    <t>Frações não embalagem - plástico, metal</t>
  </si>
  <si>
    <t>Tratamento na origem</t>
  </si>
  <si>
    <t>Produção total (toneladas)</t>
  </si>
  <si>
    <t>População servida</t>
  </si>
  <si>
    <t>Capitação (Kg/hab.ano)</t>
  </si>
  <si>
    <t>DESTINOS DIRETOS p/ INFRAESTRUTURA DE TRATAMENTO (toneladas)</t>
  </si>
  <si>
    <t>Aterro</t>
  </si>
  <si>
    <t>DESTINO FINAL (toneladas)</t>
  </si>
  <si>
    <t>check</t>
  </si>
  <si>
    <t>OUTPUTS</t>
  </si>
  <si>
    <t>Composto</t>
  </si>
  <si>
    <t>Composto produzido e escoado (t):</t>
  </si>
  <si>
    <t>Recicláveis retomados (t)</t>
  </si>
  <si>
    <t>Papel/cartão</t>
  </si>
  <si>
    <t>Papel/cartão não embalagem</t>
  </si>
  <si>
    <t>Vidro embalagem</t>
  </si>
  <si>
    <t>Plástico embalagem</t>
  </si>
  <si>
    <t>ECAL</t>
  </si>
  <si>
    <t>Plástico não embalagem</t>
  </si>
  <si>
    <t>Metais ferrosos</t>
  </si>
  <si>
    <t>Metais não ferrosos</t>
  </si>
  <si>
    <t>Madeira</t>
  </si>
  <si>
    <t>Madeira não embalagem</t>
  </si>
  <si>
    <t>Concentração de metais nos concentrados metálicos (proveniente de VE) retomados</t>
  </si>
  <si>
    <t>Outros</t>
  </si>
  <si>
    <t>Agregado</t>
  </si>
  <si>
    <t>CDR</t>
  </si>
  <si>
    <t>CUMPRIMENTO DE METAS (Para comparação com metas definidas ao sistema)</t>
  </si>
  <si>
    <t>Preparação para a reutilização e reciclagem de resíduos</t>
  </si>
  <si>
    <t>Desvio de Aterro</t>
  </si>
  <si>
    <t>Percentagem de resíduos encaminhada para aterro face à produção</t>
  </si>
  <si>
    <t>#</t>
  </si>
  <si>
    <t>MEDIDAS PLANO DE AÇÃO</t>
  </si>
  <si>
    <t>Investimentos</t>
  </si>
  <si>
    <t>Enquadramento PERSU 2030</t>
  </si>
  <si>
    <t>Eixo</t>
  </si>
  <si>
    <t>População abrangida pela ação (hab)</t>
  </si>
  <si>
    <t>Área abrangida pela ação (km2)</t>
  </si>
  <si>
    <t>Total</t>
  </si>
  <si>
    <t>(acrescentar medida: copiar e colar aqui a linha anterior criando a folha 4.16 e assim sucessivamente)</t>
  </si>
  <si>
    <t>MEDIDA</t>
  </si>
  <si>
    <t>[preencher identificação da medida]</t>
  </si>
  <si>
    <t>DESCRITIVO DA MEDIDA</t>
  </si>
  <si>
    <t>Notas:</t>
  </si>
  <si>
    <t>1) Os custos incrementais deverão depender da execução da globalidade do investimento proposto. Se uma parte do investimento puder ser executada isoladamente e gerar custos específicos, individualizar em ficha autónoma.</t>
  </si>
  <si>
    <t>INVESTIMENTO
(Descrição)</t>
  </si>
  <si>
    <t>Valor total
 (euros)</t>
  </si>
  <si>
    <t>Depreciação
(anos)</t>
  </si>
  <si>
    <t>Em falta 
após 2030</t>
  </si>
  <si>
    <t>IMPACTO SOBRE QUANTITATIVOS</t>
  </si>
  <si>
    <t>RECOLHA (toneladas)</t>
  </si>
  <si>
    <t>Composto produzido</t>
  </si>
  <si>
    <t>Energia</t>
  </si>
  <si>
    <t>Produção energética - Aterro (kWh)</t>
  </si>
  <si>
    <t>Produção energética - VO (kWh)</t>
  </si>
  <si>
    <t>Produção energética - Unidade de VE (kWh)</t>
  </si>
  <si>
    <t>Biometano (Nm3)</t>
  </si>
  <si>
    <t xml:space="preserve">Composto produzido </t>
  </si>
  <si>
    <t>Contentores de recolha indiferenciada</t>
  </si>
  <si>
    <t>Contentores de recolha seletiva biorresíduos</t>
  </si>
  <si>
    <t>Alojamentos servidos com recolha indiferenciada</t>
  </si>
  <si>
    <t>Alojamentos servidos com recolha seletiva multimaterial (sem vidro)</t>
  </si>
  <si>
    <t>Alojamentos servidos com recolha seletiva biorresíduos</t>
  </si>
  <si>
    <t>Contentores de recolha de resíduos volumosos para valorização</t>
  </si>
  <si>
    <t>TRATAMENTO BIORRESÍDUOS NA ORIGEM</t>
  </si>
  <si>
    <t>Compostagem doméstica</t>
  </si>
  <si>
    <t>N.º compostores distribuídos (por ano)</t>
  </si>
  <si>
    <t>N.º compostores ativos (face ao total acumulado de compostores distribuídos)</t>
  </si>
  <si>
    <t>N.º médio de habitantes a utilizar cada compostor</t>
  </si>
  <si>
    <t>Produção de resíduos por habitante (kg/hab.ano)</t>
  </si>
  <si>
    <t>Biorresíduos tratados através de compostagem doméstica (t)</t>
  </si>
  <si>
    <t>Compostagem comunitária</t>
  </si>
  <si>
    <t>N.º compostores ativos</t>
  </si>
  <si>
    <t>População total abrangida pelos compostores ativos (n.º)</t>
  </si>
  <si>
    <t>Biorresíduos tratados através de compostagem comunitária (t)</t>
  </si>
  <si>
    <t>SOMA BIORRESÍDUOS TRATADOS NA ORIGEM (t)</t>
  </si>
  <si>
    <t>CUMPRIMENTO DE METAS (Para comparação com metas definidas ao município)</t>
  </si>
  <si>
    <t>Recolha seletiva e tratamento na origem de biorresíduos</t>
  </si>
  <si>
    <t>Prevenção</t>
  </si>
  <si>
    <t>Reduzir a produção e perigosidade dos RU</t>
  </si>
  <si>
    <t>Gestão de recursos</t>
  </si>
  <si>
    <t>Promover a recolha seletiva e tratamento adequado</t>
  </si>
  <si>
    <t>Operacionalização</t>
  </si>
  <si>
    <t>Reforçar os instrumentos económico-financeiros</t>
  </si>
  <si>
    <t>Assegurar a sustentabilidade económica e a capacitação do setor</t>
  </si>
  <si>
    <t>Comunicar e Monitorizar o Plano</t>
  </si>
  <si>
    <t>Combate ao desperdício alimentar</t>
  </si>
  <si>
    <t>Implementação de um programa de medidas de divulgação e promoção do aproveitamento dos alimentos e de sobras de refeições, dirigido ao setor HORECA; Estabelecimento de acordos de doação de alimentos, com as Associações da Economia Social Solidária</t>
  </si>
  <si>
    <t>Plataforma</t>
  </si>
  <si>
    <t>NA</t>
  </si>
  <si>
    <t>Capacidade total (t)</t>
  </si>
  <si>
    <t>Composto produzido (t)</t>
  </si>
  <si>
    <t>Fomento e apoio ao estabelecimento de redes de doação, de troca e de reparação</t>
  </si>
  <si>
    <t>Divulgação de  locais direcionados para a reparação e/ou reutilização de produtos/materiais (mobiliários, equipamentos elétricos e eletrónicos, entre outros); Promoção de mercados de troca, para estabelecimento de redes de doação, troca e reparação, tais como mobiliário, equipamentos elétricos e eletrónicos vestuário/têxteis</t>
  </si>
  <si>
    <t>Local para reparação e /ou reutilização de produtos/materiais (aluguer)</t>
  </si>
  <si>
    <t>Recursos humanos</t>
  </si>
  <si>
    <t>Disponibilização nos ecocentros de áreas para receção de produtos para reutilização</t>
  </si>
  <si>
    <t>Disponibilização/reforço da rede de ecocentros, incluindo a disponibilização de ecocentros móveis</t>
  </si>
  <si>
    <t>Ecocentro móvel</t>
  </si>
  <si>
    <t>Ecocentro fixo</t>
  </si>
  <si>
    <t>Implementação de boas práticas para a prevenção e redução da produção de resíduos</t>
  </si>
  <si>
    <t>Criação de um guia de boas práticas para prevenção e redução da produção de resíduos;  Incentivo ao consumo de água da torneira, para redução da utilização de garrafas de plástico</t>
  </si>
  <si>
    <t>Guia de boas práticas</t>
  </si>
  <si>
    <t>Garrafas reutilizáveis</t>
  </si>
  <si>
    <t>Implementação de soluções de recolha seletiva de biorresíduos</t>
  </si>
  <si>
    <t>Aquisição de viaturas para recolha seletiva de biorresíduos; Aquisição de equipamentos (contentores) para a recolha porta a porta de biorresíduos (produtores domésticos e não domésticos); Aquisição de contentores para deposição de resíduos para recolha por proximidade, para produtores domésticos</t>
  </si>
  <si>
    <t>Contentores 360 L para recolha biorresíduos por proximidade (domésticos)</t>
  </si>
  <si>
    <t>Contentores enterrados 1 100 L para recolha biorresíduos por proximidade (domésticos)</t>
  </si>
  <si>
    <t>Contentores 120 L para recolha biorresíduos porta a porta (não doméstico)</t>
  </si>
  <si>
    <t>Contentores 45 L para recolha biorresíduos porta a porta (não doméstico)</t>
  </si>
  <si>
    <t>Viatura 5-9 m3 compactação placa (elétrica)</t>
  </si>
  <si>
    <t>Viatura 15-20 m3 compactação placa (elétrica)</t>
  </si>
  <si>
    <t>Contentores 7 L para recolha residuos alimentares orgânicos  porta a porta (não doméstico)</t>
  </si>
  <si>
    <t>Viatura recolha com grua (para recolha contentores enterrados de bioresíduos)</t>
  </si>
  <si>
    <t>Promover e operacionalizar a recolha seletiva multimaterial e de outros fluxos</t>
  </si>
  <si>
    <t>Articulação com a ALGAR, para reforço da colocação de contentores de recolha seletiva multimaterial (reforço de ilhas ecológicas); Implementação/reforço da colocação de contentores para a  recolha de seletiva para os fluxos REEE e RPA; Implementação/reforço da colocação de contentores para recolha seletiva para os fluxos OAU, têxteis, resíduos perigosos e volumosos;</t>
  </si>
  <si>
    <t>Contentores para recolha RPA</t>
  </si>
  <si>
    <t>Contentores para recolha REEE</t>
  </si>
  <si>
    <t>Contentores para têxteis</t>
  </si>
  <si>
    <t>Contentores para recolha OAU</t>
  </si>
  <si>
    <t>Viatura de recolha ligeira</t>
  </si>
  <si>
    <t>Otimização das operações de recolha</t>
  </si>
  <si>
    <t>Modernização da gestão da recolha de resíduos (indiferenciada e seletiva), incluindo a digitalização e utilização de Tecnologias de informação e comunicação (TIC), que permita sistemas e circuitos de recolha integrados, otimizados e dinâmicos assim coomo circuitos e frequência da limpeza urbana/varredura; Alocação eletrónica da produção de resíduos ao respetivo produtor</t>
  </si>
  <si>
    <t>Software</t>
  </si>
  <si>
    <t>Quota anual por viatura recolha</t>
  </si>
  <si>
    <t>Promover soluções de compostagem doméstica e comunitária</t>
  </si>
  <si>
    <t>Aquisição de equipamentos (baldes, compostores…) para a deposição de resíduos alimentares e verdes, para promoção da compostagem doméstica em habitações com jardim; Aquisição de equipamentos (baldes, compostores…) para a deposição de resíduos alimentares e verdes, para a promoção da compostagem comunitária em espaços púlbicos; Aquisição de bio-trituradores ou outros equipamentos equivalentes (fixos ou móveis) para evitar a queima de sobrantes agrícolas, florestais e provenientes de parques e outros espaços verdes</t>
  </si>
  <si>
    <t>Baldes de 7 L</t>
  </si>
  <si>
    <t>Compostores domésticos</t>
  </si>
  <si>
    <t>Compostores comunitários</t>
  </si>
  <si>
    <t>Biotrituradores</t>
  </si>
  <si>
    <t>Adoção de instrumentos económico-financeiros</t>
  </si>
  <si>
    <t>Adaptação do tarifário do setor HORECA e outros setores produtores de resíduos com origem em cozinhas e cantinas, dissociando-o da fatura da água, com vista a promover a entrega seletiva dos biorresíduos e dos resíduos de embalagens; Elaboração de estudo para Implementação de tarifários tipo PAYT, SAYT ou RAYT; Implementação de um projeto piloto com colocação de contentores com sistema PAYT, SAYT ou RAYT</t>
  </si>
  <si>
    <t>Estudo</t>
  </si>
  <si>
    <t>Contentores PAYT (domésticos e não domésticos)</t>
  </si>
  <si>
    <t>Implementação de ações de fiscalização</t>
  </si>
  <si>
    <t xml:space="preserve">Reforço da fiscalização do cumprimento das regras previstas nos Regulamentos Municipais direcionadas para gestão de resíduos; Realização de ações de fiscalização para avaliação do grau de contaminação dos biorresíduos </t>
  </si>
  <si>
    <t>Técnico</t>
  </si>
  <si>
    <t>Desenvolvimento de campanhas de sensibilização</t>
  </si>
  <si>
    <t>Desenvolvimento de campanhas de informação, de proximidade e regulares, sobre a participação na recolha seletiva, nomeadamente no que respeita aos biorresíduos, junto da população e produtores de RU, com vista a aumentar a quantidade e a qualidade dos resíduos recolhidos seletivamente; Realização de ações de sensibilização para uma maior separação dos resíduos na origem e aumento da recolha seletiva multimaterial e de outros fluxos (tais como OAU, REE…); Realização de ações de formação e capacitação de técnicos de juntas de freguesias e de empresas de jardinagem relativamente à compostagem doméstica e comunitária; Realização de ações de sensibilização sobre o combate ao desperdício alimentar; Realização de ações de sensibilização que contribuam a reutilização e reparação de bens; Realização de ações de sensibilização sobre a prevenção da produção de resíduos, incluindo junto de entidades envolvidas na promoção de eventos</t>
  </si>
  <si>
    <t>Comunicação/Educação/Sensibilização</t>
  </si>
  <si>
    <t>Desenvolvimento de materiais de comunicação e de sensibilização</t>
  </si>
  <si>
    <t>Produção de materiais de comunicação, com vista a apoiar os cidadãos e empresas a encontrar formas de prevenção e encaminhamento adequado de frações valorizáveis, assim como pequenas quantidades de resíduos perigosos produzidos; Disponibilização anual aos cidadãos e demais produtores de RU de informação sobre o desempenho do município e SGRU quanto à evolução da recolha e tratamento dos resíduos, assim como a divulgação junto destes dos os benefícios da separação na origem, da recolha seletiva e encaminhamento do material para tratamento, numa perspetiva de economia circular</t>
  </si>
  <si>
    <t>Materiais para comunicação</t>
  </si>
  <si>
    <t>Fluxograma de entradas e saídas</t>
  </si>
  <si>
    <t>(esquema tipo que deve ser adaptado à realidade de cada entidade)</t>
  </si>
  <si>
    <t>Ano:</t>
  </si>
  <si>
    <t xml:space="preserve">Unidades: </t>
  </si>
  <si>
    <t xml:space="preserve">t/ano </t>
  </si>
  <si>
    <t xml:space="preserve">Recolha Seletiva e outras recolhas </t>
  </si>
  <si>
    <t>Reciclagem</t>
  </si>
  <si>
    <t>Triagem</t>
  </si>
  <si>
    <t>Incineração</t>
  </si>
  <si>
    <t>Valorização Orgânica</t>
  </si>
  <si>
    <t>Produção RU</t>
  </si>
  <si>
    <t>Tratamento Mecânico         +       Tratamento Mecânico Biológico</t>
  </si>
  <si>
    <t>OGR Aterro</t>
  </si>
  <si>
    <t>Recolha Indiferenciada</t>
  </si>
  <si>
    <t>Assegurar a valorização dos resultantes do tratamento dos RU</t>
  </si>
  <si>
    <t>Comunicar e monitorizar o plano</t>
  </si>
  <si>
    <t>Tratamento na Origem</t>
  </si>
  <si>
    <t>Delegada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</si>
</sst>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####;####;\-"/>
    <numFmt numFmtId="165" formatCode="#,##0;#,##0;\-"/>
    <numFmt numFmtId="166" formatCode="#,##0;\-#,##0;\-"/>
    <numFmt numFmtId="167" formatCode="#,##0%;#,##0%;\-"/>
    <numFmt numFmtId="168" formatCode="#\ ##0"/>
    <numFmt numFmtId="169" formatCode="0.000"/>
    <numFmt numFmtId="170" formatCode="mmmm&quot; de &quot;yyyy"/>
  </numFmts>
  <fonts count="5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i/>
      <sz val="11"/>
      <color theme="5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i/>
      <u/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 Light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b/>
      <sz val="10"/>
      <color rgb="FF0070C0"/>
      <name val="Calibri Light"/>
      <family val="2"/>
    </font>
    <font>
      <b/>
      <sz val="11"/>
      <color rgb="FFFFFFFF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9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 Light"/>
      <family val="2"/>
      <scheme val="major"/>
    </font>
    <font>
      <i/>
      <sz val="10"/>
      <name val="Calibri"/>
      <family val="2"/>
      <scheme val="minor"/>
    </font>
    <font>
      <sz val="10"/>
      <name val="Calibri Light"/>
      <family val="2"/>
    </font>
    <font>
      <b/>
      <sz val="10"/>
      <name val="Calibri"/>
      <family val="2"/>
      <scheme val="minor"/>
    </font>
    <font>
      <b/>
      <sz val="12"/>
      <name val="Calibri Light"/>
      <family val="2"/>
      <scheme val="maj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1"/>
      <color rgb="FFFFFF00"/>
      <name val="Calibri"/>
      <family val="2"/>
      <scheme val="minor"/>
    </font>
    <font>
      <b/>
      <sz val="18"/>
      <color indexed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/>
      <right/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 style="hair">
        <color theme="0"/>
      </left>
      <right style="thin">
        <color rgb="FF0070C0"/>
      </right>
      <top/>
      <bottom style="hair">
        <color theme="0"/>
      </bottom>
      <diagonal/>
    </border>
    <border>
      <left style="hair">
        <color theme="0"/>
      </left>
      <right style="thin">
        <color rgb="FF0070C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thin">
        <color rgb="FF0070C0"/>
      </right>
      <top style="hair">
        <color theme="0"/>
      </top>
      <bottom/>
      <diagonal/>
    </border>
    <border>
      <left style="thin">
        <color rgb="FF0070C0"/>
      </left>
      <right/>
      <top/>
      <bottom style="hair">
        <color theme="0"/>
      </bottom>
      <diagonal/>
    </border>
    <border>
      <left style="thin">
        <color rgb="FF0070C0"/>
      </left>
      <right/>
      <top style="hair">
        <color theme="0"/>
      </top>
      <bottom style="thin">
        <color rgb="FF0070C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thin">
        <color rgb="FF0070C0"/>
      </bottom>
      <diagonal/>
    </border>
    <border>
      <left style="hair">
        <color theme="0"/>
      </left>
      <right style="thin">
        <color rgb="FF0070C0"/>
      </right>
      <top style="hair">
        <color theme="0"/>
      </top>
      <bottom style="thin">
        <color rgb="FF0070C0"/>
      </bottom>
      <diagonal/>
    </border>
    <border>
      <left style="thin">
        <color rgb="FF0070C0"/>
      </left>
      <right style="hair">
        <color theme="0"/>
      </right>
      <top/>
      <bottom style="hair">
        <color theme="0"/>
      </bottom>
      <diagonal/>
    </border>
    <border>
      <left style="thin">
        <color rgb="FF0070C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rgb="FF0070C0"/>
      </left>
      <right style="hair">
        <color theme="0"/>
      </right>
      <top style="hair">
        <color theme="0"/>
      </top>
      <bottom/>
      <diagonal/>
    </border>
    <border>
      <left style="thin">
        <color rgb="FF0070C0"/>
      </left>
      <right style="hair">
        <color theme="0"/>
      </right>
      <top style="hair">
        <color theme="0"/>
      </top>
      <bottom style="thin">
        <color rgb="FF0070C0"/>
      </bottom>
      <diagonal/>
    </border>
    <border>
      <left style="hair">
        <color theme="0"/>
      </left>
      <right style="hair">
        <color theme="0"/>
      </right>
      <top/>
      <bottom style="thin">
        <color rgb="FF0070C0"/>
      </bottom>
      <diagonal/>
    </border>
    <border>
      <left style="hair">
        <color theme="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hair">
        <color theme="0"/>
      </top>
      <bottom style="hair">
        <color theme="0"/>
      </bottom>
      <diagonal/>
    </border>
    <border>
      <left style="thin">
        <color rgb="FF0070C0"/>
      </left>
      <right/>
      <top style="hair">
        <color theme="0"/>
      </top>
      <bottom/>
      <diagonal/>
    </border>
    <border>
      <left/>
      <right style="hair">
        <color theme="0"/>
      </right>
      <top style="hair">
        <color theme="0"/>
      </top>
      <bottom style="thin">
        <color rgb="FF0070C0"/>
      </bottom>
      <diagonal/>
    </border>
    <border>
      <left style="hair">
        <color theme="0"/>
      </left>
      <right style="thin">
        <color rgb="FF0070C0"/>
      </right>
      <top/>
      <bottom/>
      <diagonal/>
    </border>
    <border>
      <left/>
      <right style="thin">
        <color rgb="FF0070C0"/>
      </right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thin">
        <color rgb="FF0070C0"/>
      </bottom>
      <diagonal/>
    </border>
    <border>
      <left style="hair">
        <color theme="0"/>
      </left>
      <right/>
      <top style="hair">
        <color theme="0"/>
      </top>
      <bottom style="thin">
        <color rgb="FF0070C0"/>
      </bottom>
      <diagonal/>
    </border>
    <border>
      <left style="thin">
        <color rgb="FF0070C0"/>
      </left>
      <right style="hair">
        <color theme="0"/>
      </right>
      <top/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thin">
        <color rgb="FF007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theme="8" tint="-0.249977111117893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thin">
        <color theme="8" tint="-0.249977111117893"/>
      </bottom>
      <diagonal/>
    </border>
    <border>
      <left style="hair">
        <color theme="0"/>
      </left>
      <right style="thin">
        <color theme="8" tint="-0.249977111117893"/>
      </right>
      <top style="hair">
        <color theme="0"/>
      </top>
      <bottom style="thin">
        <color theme="8" tint="-0.249977111117893"/>
      </bottom>
      <diagonal/>
    </border>
    <border>
      <left/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/>
      <right style="thin">
        <color theme="8" tint="-0.249977111117893"/>
      </right>
      <top/>
      <bottom/>
      <diagonal/>
    </border>
    <border>
      <left style="hair">
        <color theme="0"/>
      </left>
      <right style="thin">
        <color theme="8" tint="-0.249977111117893"/>
      </right>
      <top/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9" fontId="15" fillId="0" borderId="0"/>
    <xf numFmtId="0" fontId="39" fillId="0" borderId="0"/>
  </cellStyleXfs>
  <cellXfs count="4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indent="1"/>
    </xf>
    <xf numFmtId="0" fontId="0" fillId="0" borderId="4" xfId="0" applyBorder="1" applyAlignment="1">
      <alignment horizontal="left" vertical="center" indent="2"/>
    </xf>
    <xf numFmtId="0" fontId="0" fillId="0" borderId="7" xfId="0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indent="3"/>
    </xf>
    <xf numFmtId="0" fontId="4" fillId="3" borderId="5" xfId="0" applyFont="1" applyFill="1" applyBorder="1" applyAlignment="1">
      <alignment horizontal="left" vertical="center" indent="3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0" fillId="0" borderId="0" xfId="0" applyAlignment="1">
      <alignment horizontal="right" vertical="center" indent="1"/>
    </xf>
    <xf numFmtId="0" fontId="6" fillId="0" borderId="0" xfId="0" applyFont="1" applyAlignment="1">
      <alignment vertical="center"/>
    </xf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8" xfId="0" applyBorder="1"/>
    <xf numFmtId="0" fontId="0" fillId="0" borderId="9" xfId="0" applyBorder="1"/>
    <xf numFmtId="0" fontId="1" fillId="2" borderId="3" xfId="0" applyFont="1" applyFill="1" applyBorder="1" applyAlignment="1">
      <alignment horizontal="left" vertical="center" wrapText="1" indent="1"/>
    </xf>
    <xf numFmtId="0" fontId="0" fillId="2" borderId="9" xfId="0" applyFill="1" applyBorder="1"/>
    <xf numFmtId="0" fontId="2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2"/>
    </xf>
    <xf numFmtId="0" fontId="0" fillId="0" borderId="7" xfId="0" applyBorder="1" applyAlignment="1">
      <alignment horizontal="right" vertical="center" indent="1"/>
    </xf>
    <xf numFmtId="0" fontId="0" fillId="0" borderId="4" xfId="0" applyBorder="1" applyAlignment="1">
      <alignment horizontal="left" vertical="center" indent="3"/>
    </xf>
    <xf numFmtId="0" fontId="3" fillId="0" borderId="4" xfId="0" applyFont="1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7" fillId="0" borderId="4" xfId="0" applyFont="1" applyBorder="1" applyAlignment="1">
      <alignment horizontal="left" indent="1"/>
    </xf>
    <xf numFmtId="0" fontId="8" fillId="0" borderId="4" xfId="0" applyFont="1" applyBorder="1" applyAlignment="1">
      <alignment horizontal="left" indent="1"/>
    </xf>
    <xf numFmtId="0" fontId="9" fillId="0" borderId="4" xfId="0" applyFont="1" applyBorder="1" applyAlignment="1">
      <alignment horizontal="left" indent="1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1" fillId="2" borderId="9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10" fillId="0" borderId="4" xfId="0" applyFont="1" applyBorder="1" applyAlignment="1">
      <alignment horizontal="left" vertical="center" indent="2"/>
    </xf>
    <xf numFmtId="0" fontId="11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left" vertical="center" indent="2"/>
    </xf>
    <xf numFmtId="0" fontId="4" fillId="3" borderId="7" xfId="0" quotePrefix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49" fontId="4" fillId="3" borderId="7" xfId="0" applyNumberFormat="1" applyFont="1" applyFill="1" applyBorder="1" applyAlignment="1">
      <alignment horizontal="left" vertical="center" indent="1"/>
    </xf>
    <xf numFmtId="0" fontId="0" fillId="2" borderId="2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 indent="1"/>
    </xf>
    <xf numFmtId="0" fontId="4" fillId="3" borderId="4" xfId="0" quotePrefix="1" applyFont="1" applyFill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4" fillId="3" borderId="5" xfId="0" quotePrefix="1" applyFont="1" applyFill="1" applyBorder="1" applyAlignment="1">
      <alignment horizontal="left" vertical="center" wrapText="1" indent="1"/>
    </xf>
    <xf numFmtId="3" fontId="0" fillId="3" borderId="12" xfId="0" applyNumberFormat="1" applyFill="1" applyBorder="1"/>
    <xf numFmtId="3" fontId="0" fillId="3" borderId="14" xfId="0" applyNumberFormat="1" applyFill="1" applyBorder="1"/>
    <xf numFmtId="3" fontId="0" fillId="3" borderId="15" xfId="0" applyNumberFormat="1" applyFill="1" applyBorder="1"/>
    <xf numFmtId="3" fontId="0" fillId="3" borderId="17" xfId="0" applyNumberFormat="1" applyFill="1" applyBorder="1"/>
    <xf numFmtId="3" fontId="4" fillId="3" borderId="12" xfId="0" applyNumberFormat="1" applyFont="1" applyFill="1" applyBorder="1" applyAlignment="1">
      <alignment horizontal="right" vertical="center" indent="1"/>
    </xf>
    <xf numFmtId="3" fontId="4" fillId="3" borderId="15" xfId="0" applyNumberFormat="1" applyFont="1" applyFill="1" applyBorder="1" applyAlignment="1">
      <alignment horizontal="right" vertical="center" indent="1"/>
    </xf>
    <xf numFmtId="3" fontId="4" fillId="3" borderId="17" xfId="0" applyNumberFormat="1" applyFont="1" applyFill="1" applyBorder="1" applyAlignment="1">
      <alignment horizontal="right" vertical="center" indent="1"/>
    </xf>
    <xf numFmtId="0" fontId="1" fillId="4" borderId="9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 indent="1"/>
    </xf>
    <xf numFmtId="3" fontId="0" fillId="3" borderId="21" xfId="0" applyNumberFormat="1" applyFill="1" applyBorder="1"/>
    <xf numFmtId="3" fontId="0" fillId="3" borderId="22" xfId="0" applyNumberFormat="1" applyFill="1" applyBorder="1"/>
    <xf numFmtId="3" fontId="0" fillId="3" borderId="23" xfId="0" applyNumberFormat="1" applyFill="1" applyBorder="1"/>
    <xf numFmtId="3" fontId="0" fillId="0" borderId="0" xfId="0" applyNumberFormat="1"/>
    <xf numFmtId="3" fontId="0" fillId="0" borderId="7" xfId="0" applyNumberFormat="1" applyBorder="1"/>
    <xf numFmtId="0" fontId="16" fillId="0" borderId="4" xfId="0" applyFont="1" applyBorder="1" applyAlignment="1">
      <alignment horizontal="right" vertical="center" indent="1"/>
    </xf>
    <xf numFmtId="0" fontId="4" fillId="3" borderId="24" xfId="0" applyFont="1" applyFill="1" applyBorder="1" applyAlignment="1">
      <alignment horizontal="right" indent="2"/>
    </xf>
    <xf numFmtId="0" fontId="4" fillId="3" borderId="25" xfId="0" applyFont="1" applyFill="1" applyBorder="1" applyAlignment="1">
      <alignment horizontal="right" indent="2"/>
    </xf>
    <xf numFmtId="3" fontId="0" fillId="3" borderId="26" xfId="0" applyNumberFormat="1" applyFill="1" applyBorder="1"/>
    <xf numFmtId="3" fontId="0" fillId="3" borderId="27" xfId="0" applyNumberFormat="1" applyFill="1" applyBorder="1"/>
    <xf numFmtId="49" fontId="4" fillId="3" borderId="28" xfId="0" applyNumberFormat="1" applyFont="1" applyFill="1" applyBorder="1" applyAlignment="1">
      <alignment horizontal="left" vertical="center" indent="2"/>
    </xf>
    <xf numFmtId="49" fontId="4" fillId="3" borderId="29" xfId="0" applyNumberFormat="1" applyFont="1" applyFill="1" applyBorder="1" applyAlignment="1">
      <alignment horizontal="left" vertical="center" indent="2"/>
    </xf>
    <xf numFmtId="49" fontId="4" fillId="3" borderId="30" xfId="0" applyNumberFormat="1" applyFont="1" applyFill="1" applyBorder="1" applyAlignment="1">
      <alignment horizontal="left" vertical="center" indent="2"/>
    </xf>
    <xf numFmtId="0" fontId="16" fillId="0" borderId="4" xfId="0" applyFont="1" applyBorder="1" applyAlignment="1">
      <alignment horizontal="left" vertical="center"/>
    </xf>
    <xf numFmtId="49" fontId="4" fillId="3" borderId="29" xfId="0" applyNumberFormat="1" applyFont="1" applyFill="1" applyBorder="1" applyAlignment="1">
      <alignment horizontal="left" vertical="center" indent="4"/>
    </xf>
    <xf numFmtId="49" fontId="4" fillId="3" borderId="30" xfId="0" applyNumberFormat="1" applyFont="1" applyFill="1" applyBorder="1" applyAlignment="1">
      <alignment horizontal="left" vertical="center" indent="4"/>
    </xf>
    <xf numFmtId="0" fontId="16" fillId="0" borderId="4" xfId="0" applyFont="1" applyBorder="1" applyAlignment="1">
      <alignment horizontal="left" vertical="center" wrapText="1" indent="1"/>
    </xf>
    <xf numFmtId="49" fontId="4" fillId="3" borderId="4" xfId="0" applyNumberFormat="1" applyFont="1" applyFill="1" applyBorder="1" applyAlignment="1">
      <alignment horizontal="left" vertical="center" indent="2"/>
    </xf>
    <xf numFmtId="0" fontId="5" fillId="0" borderId="0" xfId="0" applyFont="1"/>
    <xf numFmtId="49" fontId="4" fillId="3" borderId="31" xfId="0" applyNumberFormat="1" applyFont="1" applyFill="1" applyBorder="1" applyAlignment="1">
      <alignment horizontal="left" vertical="center" indent="2"/>
    </xf>
    <xf numFmtId="3" fontId="0" fillId="3" borderId="32" xfId="0" applyNumberFormat="1" applyFill="1" applyBorder="1"/>
    <xf numFmtId="3" fontId="0" fillId="3" borderId="33" xfId="0" applyNumberFormat="1" applyFill="1" applyBorder="1"/>
    <xf numFmtId="0" fontId="10" fillId="0" borderId="4" xfId="0" applyFont="1" applyBorder="1" applyAlignment="1">
      <alignment vertical="center"/>
    </xf>
    <xf numFmtId="0" fontId="16" fillId="0" borderId="4" xfId="0" applyFont="1" applyBorder="1" applyAlignment="1">
      <alignment horizontal="left" vertical="center" wrapText="1" indent="2"/>
    </xf>
    <xf numFmtId="3" fontId="4" fillId="0" borderId="0" xfId="0" applyNumberFormat="1" applyFont="1" applyAlignment="1">
      <alignment horizontal="right" vertical="center" indent="1"/>
    </xf>
    <xf numFmtId="3" fontId="4" fillId="0" borderId="7" xfId="0" applyNumberFormat="1" applyFont="1" applyBorder="1" applyAlignment="1">
      <alignment horizontal="right" vertical="center" indent="1"/>
    </xf>
    <xf numFmtId="0" fontId="4" fillId="3" borderId="24" xfId="0" applyFont="1" applyFill="1" applyBorder="1" applyAlignment="1">
      <alignment horizontal="left" vertical="center" indent="3"/>
    </xf>
    <xf numFmtId="3" fontId="4" fillId="3" borderId="21" xfId="0" applyNumberFormat="1" applyFont="1" applyFill="1" applyBorder="1" applyAlignment="1">
      <alignment horizontal="right" vertical="center" indent="1"/>
    </xf>
    <xf numFmtId="0" fontId="4" fillId="3" borderId="34" xfId="0" applyFont="1" applyFill="1" applyBorder="1" applyAlignment="1">
      <alignment horizontal="left" vertical="center" indent="3"/>
    </xf>
    <xf numFmtId="3" fontId="4" fillId="3" borderId="22" xfId="0" applyNumberFormat="1" applyFont="1" applyFill="1" applyBorder="1" applyAlignment="1">
      <alignment horizontal="right" vertical="center" indent="1"/>
    </xf>
    <xf numFmtId="0" fontId="4" fillId="3" borderId="35" xfId="0" applyFont="1" applyFill="1" applyBorder="1" applyAlignment="1">
      <alignment horizontal="left" vertical="center" indent="3"/>
    </xf>
    <xf numFmtId="3" fontId="4" fillId="3" borderId="23" xfId="0" applyNumberFormat="1" applyFont="1" applyFill="1" applyBorder="1" applyAlignment="1">
      <alignment horizontal="right" vertical="center" indent="1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7" xfId="0" applyFont="1" applyBorder="1" applyAlignment="1">
      <alignment vertical="center"/>
    </xf>
    <xf numFmtId="0" fontId="10" fillId="0" borderId="5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3" fillId="0" borderId="5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3" fontId="4" fillId="3" borderId="26" xfId="0" applyNumberFormat="1" applyFont="1" applyFill="1" applyBorder="1" applyAlignment="1">
      <alignment horizontal="right" vertical="center" indent="1"/>
    </xf>
    <xf numFmtId="3" fontId="4" fillId="3" borderId="27" xfId="0" applyNumberFormat="1" applyFont="1" applyFill="1" applyBorder="1" applyAlignment="1">
      <alignment horizontal="right" vertical="center" indent="1"/>
    </xf>
    <xf numFmtId="3" fontId="4" fillId="0" borderId="10" xfId="0" applyNumberFormat="1" applyFont="1" applyBorder="1" applyAlignment="1">
      <alignment horizontal="right" vertical="center" indent="1"/>
    </xf>
    <xf numFmtId="3" fontId="4" fillId="0" borderId="8" xfId="0" applyNumberFormat="1" applyFont="1" applyBorder="1" applyAlignment="1">
      <alignment horizontal="right" vertical="center" indent="1"/>
    </xf>
    <xf numFmtId="0" fontId="5" fillId="0" borderId="4" xfId="0" applyFont="1" applyBorder="1" applyAlignment="1">
      <alignment horizontal="left" vertical="center" indent="2"/>
    </xf>
    <xf numFmtId="0" fontId="17" fillId="2" borderId="3" xfId="0" applyFont="1" applyFill="1" applyBorder="1" applyAlignment="1">
      <alignment horizontal="left" vertical="center" indent="1"/>
    </xf>
    <xf numFmtId="4" fontId="4" fillId="3" borderId="14" xfId="0" applyNumberFormat="1" applyFont="1" applyFill="1" applyBorder="1" applyAlignment="1">
      <alignment horizontal="right" vertical="center" indent="1"/>
    </xf>
    <xf numFmtId="0" fontId="16" fillId="0" borderId="7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0" fillId="2" borderId="9" xfId="0" applyFill="1" applyBorder="1" applyAlignment="1">
      <alignment vertical="center"/>
    </xf>
    <xf numFmtId="0" fontId="16" fillId="0" borderId="5" xfId="0" applyFont="1" applyBorder="1" applyAlignment="1">
      <alignment horizontal="left" vertical="center" indent="2"/>
    </xf>
    <xf numFmtId="0" fontId="0" fillId="0" borderId="18" xfId="0" applyBorder="1"/>
    <xf numFmtId="0" fontId="0" fillId="0" borderId="20" xfId="0" applyBorder="1"/>
    <xf numFmtId="0" fontId="0" fillId="0" borderId="39" xfId="0" applyBorder="1"/>
    <xf numFmtId="0" fontId="0" fillId="2" borderId="0" xfId="0" applyFill="1"/>
    <xf numFmtId="3" fontId="4" fillId="0" borderId="20" xfId="0" applyNumberFormat="1" applyFont="1" applyBorder="1" applyAlignment="1">
      <alignment horizontal="right" vertical="center" indent="1"/>
    </xf>
    <xf numFmtId="3" fontId="4" fillId="0" borderId="38" xfId="0" applyNumberFormat="1" applyFont="1" applyBorder="1" applyAlignment="1">
      <alignment horizontal="right" vertical="center" indent="1"/>
    </xf>
    <xf numFmtId="0" fontId="16" fillId="0" borderId="9" xfId="0" applyFont="1" applyBorder="1" applyAlignment="1">
      <alignment vertical="center"/>
    </xf>
    <xf numFmtId="166" fontId="0" fillId="0" borderId="0" xfId="0" applyNumberFormat="1" applyAlignment="1">
      <alignment horizontal="right" vertical="center" indent="1"/>
    </xf>
    <xf numFmtId="0" fontId="18" fillId="0" borderId="0" xfId="1" applyFont="1"/>
    <xf numFmtId="0" fontId="19" fillId="0" borderId="0" xfId="1" applyFont="1"/>
    <xf numFmtId="0" fontId="18" fillId="0" borderId="0" xfId="1" quotePrefix="1" applyFont="1"/>
    <xf numFmtId="0" fontId="16" fillId="0" borderId="0" xfId="0" applyFont="1" applyAlignment="1">
      <alignment horizontal="left" vertical="center" indent="2"/>
    </xf>
    <xf numFmtId="0" fontId="22" fillId="0" borderId="4" xfId="0" applyFont="1" applyBorder="1" applyAlignment="1">
      <alignment horizontal="left" vertical="center" indent="2"/>
    </xf>
    <xf numFmtId="0" fontId="23" fillId="0" borderId="0" xfId="0" applyFont="1"/>
    <xf numFmtId="0" fontId="0" fillId="0" borderId="0" xfId="0" applyAlignment="1">
      <alignment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4" fillId="0" borderId="4" xfId="0" applyFont="1" applyBorder="1" applyAlignment="1">
      <alignment horizontal="left" vertical="center" indent="2"/>
    </xf>
    <xf numFmtId="0" fontId="24" fillId="0" borderId="0" xfId="0" applyFont="1" applyAlignment="1">
      <alignment horizontal="left" vertical="center" indent="2"/>
    </xf>
    <xf numFmtId="0" fontId="14" fillId="0" borderId="0" xfId="0" applyFont="1"/>
    <xf numFmtId="49" fontId="4" fillId="0" borderId="2" xfId="0" applyNumberFormat="1" applyFont="1" applyBorder="1" applyAlignment="1">
      <alignment horizontal="left" vertical="center" indent="1"/>
    </xf>
    <xf numFmtId="0" fontId="16" fillId="2" borderId="3" xfId="0" applyFont="1" applyFill="1" applyBorder="1" applyAlignment="1">
      <alignment horizontal="left" vertical="center" indent="2"/>
    </xf>
    <xf numFmtId="0" fontId="0" fillId="2" borderId="6" xfId="0" applyFill="1" applyBorder="1"/>
    <xf numFmtId="0" fontId="25" fillId="0" borderId="0" xfId="0" applyFont="1" applyAlignment="1">
      <alignment horizontal="left" vertical="center" indent="2"/>
    </xf>
    <xf numFmtId="0" fontId="24" fillId="0" borderId="5" xfId="0" applyFont="1" applyBorder="1" applyAlignment="1">
      <alignment horizontal="left" vertical="center" indent="2"/>
    </xf>
    <xf numFmtId="0" fontId="23" fillId="0" borderId="10" xfId="0" applyFont="1" applyBorder="1"/>
    <xf numFmtId="0" fontId="24" fillId="2" borderId="3" xfId="0" applyFont="1" applyFill="1" applyBorder="1" applyAlignment="1">
      <alignment horizontal="left" vertical="center" indent="2"/>
    </xf>
    <xf numFmtId="0" fontId="23" fillId="2" borderId="9" xfId="0" applyFont="1" applyFill="1" applyBorder="1"/>
    <xf numFmtId="0" fontId="23" fillId="5" borderId="4" xfId="0" applyFont="1" applyFill="1" applyBorder="1"/>
    <xf numFmtId="0" fontId="23" fillId="0" borderId="4" xfId="0" applyFont="1" applyBorder="1"/>
    <xf numFmtId="0" fontId="23" fillId="2" borderId="4" xfId="0" applyFont="1" applyFill="1" applyBorder="1"/>
    <xf numFmtId="0" fontId="23" fillId="7" borderId="4" xfId="0" applyFont="1" applyFill="1" applyBorder="1"/>
    <xf numFmtId="0" fontId="23" fillId="6" borderId="45" xfId="0" applyFont="1" applyFill="1" applyBorder="1"/>
    <xf numFmtId="0" fontId="23" fillId="0" borderId="5" xfId="0" applyFont="1" applyBorder="1"/>
    <xf numFmtId="0" fontId="24" fillId="0" borderId="10" xfId="0" applyFont="1" applyBorder="1" applyAlignment="1">
      <alignment horizontal="left" vertical="center" indent="2"/>
    </xf>
    <xf numFmtId="0" fontId="27" fillId="2" borderId="9" xfId="0" applyFont="1" applyFill="1" applyBorder="1" applyAlignment="1">
      <alignment horizontal="left" vertical="center" indent="2"/>
    </xf>
    <xf numFmtId="0" fontId="0" fillId="2" borderId="3" xfId="0" applyFill="1" applyBorder="1"/>
    <xf numFmtId="0" fontId="23" fillId="0" borderId="7" xfId="0" quotePrefix="1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8" fillId="2" borderId="9" xfId="0" applyFont="1" applyFill="1" applyBorder="1" applyAlignment="1">
      <alignment horizontal="center" vertical="center" indent="2"/>
    </xf>
    <xf numFmtId="0" fontId="27" fillId="2" borderId="9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0" fillId="8" borderId="4" xfId="0" applyFill="1" applyBorder="1"/>
    <xf numFmtId="0" fontId="23" fillId="8" borderId="0" xfId="0" applyFont="1" applyFill="1" applyAlignment="1">
      <alignment horizontal="left" vertical="center"/>
    </xf>
    <xf numFmtId="0" fontId="23" fillId="8" borderId="0" xfId="0" applyFont="1" applyFill="1" applyAlignment="1">
      <alignment horizontal="left" vertical="center" wrapText="1"/>
    </xf>
    <xf numFmtId="0" fontId="25" fillId="8" borderId="7" xfId="0" quotePrefix="1" applyFont="1" applyFill="1" applyBorder="1" applyAlignment="1">
      <alignment horizontal="left" vertical="center" wrapText="1"/>
    </xf>
    <xf numFmtId="0" fontId="23" fillId="8" borderId="7" xfId="0" quotePrefix="1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 indent="1"/>
    </xf>
    <xf numFmtId="3" fontId="4" fillId="3" borderId="12" xfId="0" applyNumberFormat="1" applyFont="1" applyFill="1" applyBorder="1" applyAlignment="1">
      <alignment horizontal="right" indent="1"/>
    </xf>
    <xf numFmtId="1" fontId="4" fillId="3" borderId="13" xfId="0" applyNumberFormat="1" applyFont="1" applyFill="1" applyBorder="1" applyAlignment="1">
      <alignment horizontal="center"/>
    </xf>
    <xf numFmtId="3" fontId="4" fillId="3" borderId="15" xfId="0" applyNumberFormat="1" applyFont="1" applyFill="1" applyBorder="1" applyAlignment="1">
      <alignment horizontal="right" indent="1"/>
    </xf>
    <xf numFmtId="1" fontId="4" fillId="3" borderId="16" xfId="0" applyNumberFormat="1" applyFont="1" applyFill="1" applyBorder="1" applyAlignment="1">
      <alignment horizontal="center"/>
    </xf>
    <xf numFmtId="3" fontId="4" fillId="3" borderId="26" xfId="0" applyNumberFormat="1" applyFont="1" applyFill="1" applyBorder="1" applyAlignment="1">
      <alignment horizontal="right" indent="1"/>
    </xf>
    <xf numFmtId="1" fontId="4" fillId="3" borderId="40" xfId="0" applyNumberFormat="1" applyFont="1" applyFill="1" applyBorder="1" applyAlignment="1">
      <alignment horizontal="center"/>
    </xf>
    <xf numFmtId="0" fontId="4" fillId="3" borderId="28" xfId="0" applyFont="1" applyFill="1" applyBorder="1" applyAlignment="1">
      <alignment horizontal="left" indent="1"/>
    </xf>
    <xf numFmtId="0" fontId="4" fillId="3" borderId="29" xfId="0" applyFont="1" applyFill="1" applyBorder="1" applyAlignment="1">
      <alignment horizontal="left" indent="1"/>
    </xf>
    <xf numFmtId="0" fontId="4" fillId="3" borderId="31" xfId="0" applyFont="1" applyFill="1" applyBorder="1" applyAlignment="1">
      <alignment horizontal="left" indent="1"/>
    </xf>
    <xf numFmtId="3" fontId="4" fillId="3" borderId="19" xfId="0" applyNumberFormat="1" applyFont="1" applyFill="1" applyBorder="1" applyAlignment="1">
      <alignment horizontal="right" vertical="center" indent="1"/>
    </xf>
    <xf numFmtId="3" fontId="4" fillId="3" borderId="37" xfId="0" applyNumberFormat="1" applyFont="1" applyFill="1" applyBorder="1" applyAlignment="1">
      <alignment horizontal="right" vertical="center" indent="1"/>
    </xf>
    <xf numFmtId="3" fontId="4" fillId="3" borderId="32" xfId="0" applyNumberFormat="1" applyFont="1" applyFill="1" applyBorder="1" applyAlignment="1">
      <alignment horizontal="right" vertical="center" indent="1"/>
    </xf>
    <xf numFmtId="3" fontId="4" fillId="3" borderId="33" xfId="0" applyNumberFormat="1" applyFont="1" applyFill="1" applyBorder="1" applyAlignment="1">
      <alignment horizontal="right" vertical="center" indent="1"/>
    </xf>
    <xf numFmtId="0" fontId="3" fillId="0" borderId="42" xfId="0" applyFont="1" applyBorder="1" applyAlignment="1">
      <alignment horizontal="center" vertical="center"/>
    </xf>
    <xf numFmtId="0" fontId="16" fillId="0" borderId="42" xfId="0" applyFont="1" applyBorder="1" applyAlignment="1">
      <alignment horizontal="left" vertical="center" indent="1"/>
    </xf>
    <xf numFmtId="0" fontId="16" fillId="0" borderId="42" xfId="0" applyFont="1" applyBorder="1" applyAlignment="1">
      <alignment horizontal="center" vertical="center"/>
    </xf>
    <xf numFmtId="166" fontId="3" fillId="0" borderId="42" xfId="0" applyNumberFormat="1" applyFont="1" applyBorder="1" applyAlignment="1">
      <alignment horizontal="right" vertical="center" indent="1"/>
    </xf>
    <xf numFmtId="0" fontId="16" fillId="0" borderId="0" xfId="0" applyFont="1" applyAlignment="1">
      <alignment horizontal="center" vertical="center"/>
    </xf>
    <xf numFmtId="0" fontId="29" fillId="2" borderId="42" xfId="0" applyFont="1" applyFill="1" applyBorder="1" applyAlignment="1">
      <alignment horizontal="right" vertical="center" indent="1"/>
    </xf>
    <xf numFmtId="0" fontId="0" fillId="9" borderId="0" xfId="0" applyFill="1"/>
    <xf numFmtId="0" fontId="31" fillId="0" borderId="0" xfId="0" applyFont="1"/>
    <xf numFmtId="0" fontId="16" fillId="0" borderId="4" xfId="0" applyFont="1" applyBorder="1" applyAlignment="1">
      <alignment horizontal="right" vertical="center" wrapText="1" indent="1"/>
    </xf>
    <xf numFmtId="0" fontId="0" fillId="10" borderId="0" xfId="0" applyFill="1" applyAlignment="1">
      <alignment vertical="center"/>
    </xf>
    <xf numFmtId="0" fontId="25" fillId="0" borderId="10" xfId="0" applyFont="1" applyBorder="1" applyAlignment="1">
      <alignment horizontal="left" vertical="center" indent="2"/>
    </xf>
    <xf numFmtId="0" fontId="30" fillId="0" borderId="0" xfId="0" applyFont="1" applyAlignment="1">
      <alignment horizontal="left" vertical="center" indent="2"/>
    </xf>
    <xf numFmtId="3" fontId="4" fillId="3" borderId="0" xfId="0" applyNumberFormat="1" applyFont="1" applyFill="1" applyAlignment="1">
      <alignment horizontal="right" vertical="center" indent="1"/>
    </xf>
    <xf numFmtId="3" fontId="4" fillId="3" borderId="7" xfId="0" applyNumberFormat="1" applyFont="1" applyFill="1" applyBorder="1" applyAlignment="1">
      <alignment horizontal="right" vertical="center" indent="1"/>
    </xf>
    <xf numFmtId="0" fontId="0" fillId="0" borderId="42" xfId="0" applyBorder="1"/>
    <xf numFmtId="0" fontId="32" fillId="0" borderId="43" xfId="1" applyFont="1" applyBorder="1"/>
    <xf numFmtId="0" fontId="32" fillId="0" borderId="44" xfId="1" applyFont="1" applyBorder="1"/>
    <xf numFmtId="0" fontId="18" fillId="0" borderId="3" xfId="1" applyFont="1" applyBorder="1"/>
    <xf numFmtId="0" fontId="18" fillId="0" borderId="9" xfId="1" applyFont="1" applyBorder="1"/>
    <xf numFmtId="0" fontId="18" fillId="0" borderId="6" xfId="1" applyFont="1" applyBorder="1"/>
    <xf numFmtId="0" fontId="18" fillId="0" borderId="4" xfId="1" applyFont="1" applyBorder="1"/>
    <xf numFmtId="0" fontId="18" fillId="0" borderId="7" xfId="1" applyFont="1" applyBorder="1"/>
    <xf numFmtId="0" fontId="32" fillId="0" borderId="0" xfId="1" applyFont="1"/>
    <xf numFmtId="0" fontId="33" fillId="0" borderId="0" xfId="1" applyFont="1"/>
    <xf numFmtId="0" fontId="21" fillId="0" borderId="0" xfId="1" applyFont="1" applyAlignment="1">
      <alignment vertical="center"/>
    </xf>
    <xf numFmtId="0" fontId="18" fillId="0" borderId="5" xfId="1" applyFont="1" applyBorder="1"/>
    <xf numFmtId="0" fontId="18" fillId="0" borderId="10" xfId="1" applyFont="1" applyBorder="1"/>
    <xf numFmtId="0" fontId="21" fillId="0" borderId="10" xfId="1" applyFont="1" applyBorder="1" applyAlignment="1">
      <alignment vertical="center"/>
    </xf>
    <xf numFmtId="0" fontId="18" fillId="0" borderId="8" xfId="1" applyFont="1" applyBorder="1"/>
    <xf numFmtId="0" fontId="18" fillId="0" borderId="47" xfId="1" applyFont="1" applyBorder="1"/>
    <xf numFmtId="0" fontId="31" fillId="0" borderId="4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 indent="2"/>
    </xf>
    <xf numFmtId="0" fontId="1" fillId="0" borderId="0" xfId="0" applyFont="1" applyAlignment="1">
      <alignment vertical="center"/>
    </xf>
    <xf numFmtId="9" fontId="16" fillId="11" borderId="0" xfId="2" applyFont="1" applyFill="1" applyAlignment="1">
      <alignment vertical="center"/>
    </xf>
    <xf numFmtId="0" fontId="2" fillId="0" borderId="48" xfId="0" applyFont="1" applyBorder="1" applyAlignment="1">
      <alignment horizontal="left" vertical="center" indent="1"/>
    </xf>
    <xf numFmtId="3" fontId="4" fillId="0" borderId="49" xfId="0" applyNumberFormat="1" applyFont="1" applyBorder="1" applyAlignment="1">
      <alignment horizontal="right" vertical="center" indent="1"/>
    </xf>
    <xf numFmtId="3" fontId="4" fillId="0" borderId="50" xfId="0" applyNumberFormat="1" applyFont="1" applyBorder="1" applyAlignment="1">
      <alignment horizontal="right" vertical="center" indent="1"/>
    </xf>
    <xf numFmtId="0" fontId="14" fillId="0" borderId="0" xfId="0" applyFont="1" applyAlignment="1">
      <alignment horizontal="left" vertical="center" indent="2"/>
    </xf>
    <xf numFmtId="4" fontId="0" fillId="0" borderId="12" xfId="0" applyNumberFormat="1" applyBorder="1"/>
    <xf numFmtId="0" fontId="3" fillId="0" borderId="48" xfId="0" applyFont="1" applyBorder="1" applyAlignment="1">
      <alignment horizontal="left" vertical="center" indent="1"/>
    </xf>
    <xf numFmtId="0" fontId="0" fillId="0" borderId="53" xfId="0" applyBorder="1" applyAlignment="1">
      <alignment vertical="center"/>
    </xf>
    <xf numFmtId="3" fontId="4" fillId="3" borderId="54" xfId="0" applyNumberFormat="1" applyFont="1" applyFill="1" applyBorder="1" applyAlignment="1">
      <alignment horizontal="right" vertical="center" indent="1"/>
    </xf>
    <xf numFmtId="0" fontId="35" fillId="0" borderId="0" xfId="0" applyFont="1"/>
    <xf numFmtId="0" fontId="35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55" xfId="0" applyBorder="1" applyAlignment="1">
      <alignment horizontal="center" vertical="center"/>
    </xf>
    <xf numFmtId="0" fontId="38" fillId="13" borderId="0" xfId="0" applyFont="1" applyFill="1" applyAlignment="1">
      <alignment horizontal="center" vertical="center"/>
    </xf>
    <xf numFmtId="0" fontId="40" fillId="0" borderId="56" xfId="3" applyFont="1" applyBorder="1" applyAlignment="1">
      <alignment vertical="center"/>
    </xf>
    <xf numFmtId="0" fontId="40" fillId="0" borderId="0" xfId="3" applyFont="1" applyAlignment="1">
      <alignment vertical="center"/>
    </xf>
    <xf numFmtId="168" fontId="40" fillId="0" borderId="0" xfId="3" applyNumberFormat="1" applyFont="1" applyAlignment="1">
      <alignment vertical="center"/>
    </xf>
    <xf numFmtId="0" fontId="39" fillId="0" borderId="0" xfId="3" applyAlignment="1">
      <alignment vertical="center"/>
    </xf>
    <xf numFmtId="0" fontId="40" fillId="0" borderId="57" xfId="3" applyFont="1" applyBorder="1" applyAlignment="1">
      <alignment vertical="center"/>
    </xf>
    <xf numFmtId="0" fontId="43" fillId="0" borderId="57" xfId="3" applyFont="1" applyBorder="1" applyAlignment="1">
      <alignment vertical="center" wrapText="1"/>
    </xf>
    <xf numFmtId="0" fontId="40" fillId="15" borderId="58" xfId="3" applyFont="1" applyFill="1" applyBorder="1" applyAlignment="1">
      <alignment vertical="center" wrapText="1"/>
    </xf>
    <xf numFmtId="0" fontId="40" fillId="0" borderId="0" xfId="3" applyFont="1" applyAlignment="1">
      <alignment vertical="center" wrapText="1"/>
    </xf>
    <xf numFmtId="168" fontId="45" fillId="16" borderId="0" xfId="3" applyNumberFormat="1" applyFont="1" applyFill="1" applyAlignment="1">
      <alignment horizontal="center" vertical="center"/>
    </xf>
    <xf numFmtId="0" fontId="46" fillId="0" borderId="0" xfId="3" applyFont="1" applyAlignment="1">
      <alignment horizontal="center" vertical="center" wrapText="1"/>
    </xf>
    <xf numFmtId="0" fontId="46" fillId="0" borderId="56" xfId="3" applyFont="1" applyBorder="1" applyAlignment="1">
      <alignment vertical="center"/>
    </xf>
    <xf numFmtId="0" fontId="40" fillId="15" borderId="59" xfId="3" applyFont="1" applyFill="1" applyBorder="1" applyAlignment="1">
      <alignment vertical="center" wrapText="1"/>
    </xf>
    <xf numFmtId="0" fontId="46" fillId="0" borderId="0" xfId="3" applyFont="1" applyAlignment="1">
      <alignment vertical="center"/>
    </xf>
    <xf numFmtId="0" fontId="46" fillId="0" borderId="0" xfId="3" applyFont="1" applyAlignment="1">
      <alignment horizontal="center" vertical="center"/>
    </xf>
    <xf numFmtId="0" fontId="46" fillId="0" borderId="57" xfId="3" applyFont="1" applyBorder="1" applyAlignment="1">
      <alignment vertical="center"/>
    </xf>
    <xf numFmtId="168" fontId="47" fillId="18" borderId="0" xfId="3" applyNumberFormat="1" applyFont="1" applyFill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46" fillId="0" borderId="0" xfId="3" applyFont="1" applyAlignment="1">
      <alignment horizontal="right" vertical="center"/>
    </xf>
    <xf numFmtId="0" fontId="49" fillId="15" borderId="59" xfId="3" applyFont="1" applyFill="1" applyBorder="1" applyAlignment="1">
      <alignment horizontal="center" vertical="center" wrapText="1"/>
    </xf>
    <xf numFmtId="3" fontId="41" fillId="15" borderId="59" xfId="3" applyNumberFormat="1" applyFont="1" applyFill="1" applyBorder="1" applyAlignment="1">
      <alignment horizontal="center" vertical="center"/>
    </xf>
    <xf numFmtId="0" fontId="50" fillId="0" borderId="0" xfId="3" applyFont="1" applyAlignment="1">
      <alignment vertical="center"/>
    </xf>
    <xf numFmtId="0" fontId="40" fillId="15" borderId="59" xfId="3" applyFont="1" applyFill="1" applyBorder="1" applyAlignment="1">
      <alignment vertical="center"/>
    </xf>
    <xf numFmtId="0" fontId="50" fillId="0" borderId="0" xfId="3" applyFont="1" applyAlignment="1">
      <alignment horizontal="center" vertical="center"/>
    </xf>
    <xf numFmtId="3" fontId="47" fillId="18" borderId="0" xfId="3" applyNumberFormat="1" applyFont="1" applyFill="1" applyAlignment="1">
      <alignment horizontal="center" vertical="center"/>
    </xf>
    <xf numFmtId="0" fontId="40" fillId="0" borderId="0" xfId="3" applyFont="1" applyAlignment="1">
      <alignment horizontal="center" vertical="center" wrapText="1"/>
    </xf>
    <xf numFmtId="3" fontId="45" fillId="16" borderId="0" xfId="3" applyNumberFormat="1" applyFont="1" applyFill="1" applyAlignment="1">
      <alignment horizontal="center" vertical="center"/>
    </xf>
    <xf numFmtId="169" fontId="40" fillId="15" borderId="59" xfId="3" applyNumberFormat="1" applyFont="1" applyFill="1" applyBorder="1" applyAlignment="1">
      <alignment vertical="center"/>
    </xf>
    <xf numFmtId="168" fontId="40" fillId="15" borderId="59" xfId="3" applyNumberFormat="1" applyFont="1" applyFill="1" applyBorder="1" applyAlignment="1">
      <alignment vertical="center"/>
    </xf>
    <xf numFmtId="168" fontId="40" fillId="15" borderId="59" xfId="3" applyNumberFormat="1" applyFont="1" applyFill="1" applyBorder="1" applyAlignment="1">
      <alignment vertical="center" wrapText="1"/>
    </xf>
    <xf numFmtId="0" fontId="46" fillId="0" borderId="0" xfId="3" applyFont="1" applyAlignment="1">
      <alignment vertical="center" wrapText="1"/>
    </xf>
    <xf numFmtId="0" fontId="50" fillId="0" borderId="0" xfId="3" applyFont="1" applyAlignment="1">
      <alignment horizontal="center" vertical="center" wrapText="1"/>
    </xf>
    <xf numFmtId="0" fontId="40" fillId="15" borderId="60" xfId="3" applyFont="1" applyFill="1" applyBorder="1" applyAlignment="1">
      <alignment vertical="center" wrapText="1"/>
    </xf>
    <xf numFmtId="0" fontId="40" fillId="0" borderId="61" xfId="3" applyFont="1" applyBorder="1" applyAlignment="1">
      <alignment vertical="center" wrapText="1"/>
    </xf>
    <xf numFmtId="0" fontId="40" fillId="0" borderId="62" xfId="3" applyFont="1" applyBorder="1" applyAlignment="1">
      <alignment vertical="center"/>
    </xf>
    <xf numFmtId="0" fontId="40" fillId="0" borderId="63" xfId="3" applyFont="1" applyBorder="1" applyAlignment="1">
      <alignment vertical="center" wrapText="1"/>
    </xf>
    <xf numFmtId="0" fontId="40" fillId="0" borderId="63" xfId="3" applyFont="1" applyBorder="1" applyAlignment="1">
      <alignment vertical="center"/>
    </xf>
    <xf numFmtId="0" fontId="46" fillId="0" borderId="63" xfId="3" applyFont="1" applyBorder="1" applyAlignment="1">
      <alignment horizontal="center" vertical="center" wrapText="1"/>
    </xf>
    <xf numFmtId="0" fontId="50" fillId="0" borderId="63" xfId="3" applyFont="1" applyBorder="1" applyAlignment="1">
      <alignment horizontal="center" vertical="center" wrapText="1"/>
    </xf>
    <xf numFmtId="0" fontId="46" fillId="0" borderId="63" xfId="3" applyFont="1" applyBorder="1" applyAlignment="1">
      <alignment horizontal="center" vertical="center"/>
    </xf>
    <xf numFmtId="0" fontId="40" fillId="0" borderId="64" xfId="3" applyFont="1" applyBorder="1" applyAlignment="1">
      <alignment vertical="center"/>
    </xf>
    <xf numFmtId="0" fontId="51" fillId="2" borderId="0" xfId="0" applyFont="1" applyFill="1" applyAlignment="1">
      <alignment horizontal="left" vertical="center"/>
    </xf>
    <xf numFmtId="0" fontId="51" fillId="2" borderId="0" xfId="0" applyFont="1" applyFill="1" applyAlignment="1">
      <alignment horizontal="center" vertical="center"/>
    </xf>
    <xf numFmtId="0" fontId="1" fillId="19" borderId="0" xfId="0" applyFont="1" applyFill="1" applyAlignment="1">
      <alignment horizontal="center" vertical="center" wrapText="1"/>
    </xf>
    <xf numFmtId="0" fontId="1" fillId="19" borderId="3" xfId="0" applyFont="1" applyFill="1" applyBorder="1" applyAlignment="1">
      <alignment horizontal="left" vertical="center" indent="1"/>
    </xf>
    <xf numFmtId="0" fontId="1" fillId="19" borderId="9" xfId="0" applyFont="1" applyFill="1" applyBorder="1" applyAlignment="1">
      <alignment horizontal="center" vertical="center"/>
    </xf>
    <xf numFmtId="0" fontId="29" fillId="19" borderId="42" xfId="0" applyFont="1" applyFill="1" applyBorder="1" applyAlignment="1">
      <alignment horizontal="right" vertical="center" indent="1"/>
    </xf>
    <xf numFmtId="0" fontId="1" fillId="19" borderId="1" xfId="0" applyFont="1" applyFill="1" applyBorder="1" applyAlignment="1">
      <alignment horizontal="left" vertical="center" indent="1"/>
    </xf>
    <xf numFmtId="0" fontId="1" fillId="2" borderId="55" xfId="0" applyFont="1" applyFill="1" applyBorder="1" applyAlignment="1">
      <alignment horizontal="center" vertical="center" wrapText="1"/>
    </xf>
    <xf numFmtId="0" fontId="0" fillId="8" borderId="55" xfId="0" applyFill="1" applyBorder="1" applyAlignment="1">
      <alignment horizontal="center" vertical="center"/>
    </xf>
    <xf numFmtId="0" fontId="0" fillId="20" borderId="0" xfId="0" applyFill="1"/>
    <xf numFmtId="0" fontId="40" fillId="0" borderId="65" xfId="3" applyFont="1" applyBorder="1" applyAlignment="1">
      <alignment vertical="center"/>
    </xf>
    <xf numFmtId="0" fontId="41" fillId="0" borderId="66" xfId="3" applyFont="1" applyBorder="1" applyAlignment="1">
      <alignment horizontal="right" vertical="center"/>
    </xf>
    <xf numFmtId="0" fontId="40" fillId="0" borderId="66" xfId="3" applyFont="1" applyBorder="1" applyAlignment="1">
      <alignment vertical="center"/>
    </xf>
    <xf numFmtId="0" fontId="52" fillId="14" borderId="66" xfId="3" applyFont="1" applyFill="1" applyBorder="1" applyAlignment="1">
      <alignment horizontal="center" vertical="center"/>
    </xf>
    <xf numFmtId="168" fontId="40" fillId="0" borderId="66" xfId="3" applyNumberFormat="1" applyFont="1" applyBorder="1" applyAlignment="1">
      <alignment vertical="center"/>
    </xf>
    <xf numFmtId="0" fontId="39" fillId="0" borderId="66" xfId="3" applyBorder="1" applyAlignment="1">
      <alignment vertical="center"/>
    </xf>
    <xf numFmtId="0" fontId="42" fillId="0" borderId="66" xfId="3" applyFont="1" applyBorder="1" applyAlignment="1">
      <alignment horizontal="right" vertical="center"/>
    </xf>
    <xf numFmtId="0" fontId="43" fillId="0" borderId="66" xfId="3" applyFont="1" applyBorder="1" applyAlignment="1">
      <alignment vertical="center"/>
    </xf>
    <xf numFmtId="0" fontId="40" fillId="0" borderId="67" xfId="3" applyFont="1" applyBorder="1" applyAlignment="1">
      <alignment vertical="center"/>
    </xf>
    <xf numFmtId="49" fontId="23" fillId="0" borderId="7" xfId="0" quotePrefix="1" applyNumberFormat="1" applyFont="1" applyBorder="1" applyAlignment="1">
      <alignment horizontal="left" vertical="center" wrapText="1"/>
    </xf>
    <xf numFmtId="49" fontId="0" fillId="3" borderId="4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164" fontId="16" fillId="0" borderId="4" xfId="0" applyNumberFormat="1" applyFont="1" applyBorder="1" applyAlignment="1">
      <alignment horizontal="left" vertical="center" indent="4"/>
    </xf>
    <xf numFmtId="165" fontId="0" fillId="0" borderId="0" xfId="0" applyNumberFormat="1" applyAlignment="1">
      <alignment horizontal="right" vertical="center" indent="1"/>
    </xf>
    <xf numFmtId="165" fontId="0" fillId="0" borderId="7" xfId="0" applyNumberFormat="1" applyBorder="1" applyAlignment="1">
      <alignment horizontal="right" vertical="center" indent="1"/>
    </xf>
    <xf numFmtId="164" fontId="16" fillId="0" borderId="41" xfId="0" applyNumberFormat="1" applyFont="1" applyBorder="1" applyAlignment="1">
      <alignment horizontal="left" vertical="center" indent="3"/>
    </xf>
    <xf numFmtId="164" fontId="4" fillId="3" borderId="34" xfId="0" applyNumberFormat="1" applyFont="1" applyFill="1" applyBorder="1" applyAlignment="1">
      <alignment horizontal="left" vertical="center" indent="3"/>
    </xf>
    <xf numFmtId="164" fontId="4" fillId="0" borderId="4" xfId="0" applyNumberFormat="1" applyFont="1" applyBorder="1" applyAlignment="1">
      <alignment horizontal="left" vertical="center" indent="3"/>
    </xf>
    <xf numFmtId="165" fontId="2" fillId="0" borderId="0" xfId="0" applyNumberFormat="1" applyFont="1" applyAlignment="1">
      <alignment horizontal="right" vertical="center" indent="1"/>
    </xf>
    <xf numFmtId="165" fontId="2" fillId="0" borderId="7" xfId="0" applyNumberFormat="1" applyFont="1" applyBorder="1" applyAlignment="1">
      <alignment horizontal="right" vertical="center" indent="1"/>
    </xf>
    <xf numFmtId="164" fontId="16" fillId="0" borderId="4" xfId="0" applyNumberFormat="1" applyFont="1" applyBorder="1" applyAlignment="1">
      <alignment horizontal="left" vertical="center" indent="2"/>
    </xf>
    <xf numFmtId="164" fontId="16" fillId="0" borderId="5" xfId="0" applyNumberFormat="1" applyFont="1" applyBorder="1" applyAlignment="1">
      <alignment horizontal="left" vertical="center" indent="2"/>
    </xf>
    <xf numFmtId="165" fontId="4" fillId="3" borderId="19" xfId="0" applyNumberFormat="1" applyFont="1" applyFill="1" applyBorder="1" applyAlignment="1">
      <alignment horizontal="right" vertical="center" indent="1"/>
    </xf>
    <xf numFmtId="165" fontId="4" fillId="3" borderId="37" xfId="0" applyNumberFormat="1" applyFont="1" applyFill="1" applyBorder="1" applyAlignment="1">
      <alignment horizontal="right" vertical="center" indent="1"/>
    </xf>
    <xf numFmtId="41" fontId="0" fillId="0" borderId="0" xfId="0" applyNumberFormat="1" applyAlignment="1">
      <alignment vertical="center"/>
    </xf>
    <xf numFmtId="41" fontId="0" fillId="0" borderId="7" xfId="0" applyNumberFormat="1" applyBorder="1" applyAlignment="1">
      <alignment vertical="center"/>
    </xf>
    <xf numFmtId="167" fontId="4" fillId="0" borderId="12" xfId="0" applyNumberFormat="1" applyFont="1" applyBorder="1" applyAlignment="1">
      <alignment horizontal="right" indent="1"/>
    </xf>
    <xf numFmtId="165" fontId="4" fillId="3" borderId="11" xfId="0" applyNumberFormat="1" applyFont="1" applyFill="1" applyBorder="1" applyAlignment="1">
      <alignment horizontal="right" vertical="center" indent="1"/>
    </xf>
    <xf numFmtId="165" fontId="4" fillId="3" borderId="12" xfId="0" applyNumberFormat="1" applyFont="1" applyFill="1" applyBorder="1" applyAlignment="1">
      <alignment horizontal="right" vertical="center" indent="1"/>
    </xf>
    <xf numFmtId="165" fontId="4" fillId="3" borderId="21" xfId="0" applyNumberFormat="1" applyFont="1" applyFill="1" applyBorder="1" applyAlignment="1">
      <alignment horizontal="right" indent="1"/>
    </xf>
    <xf numFmtId="167" fontId="4" fillId="0" borderId="15" xfId="0" applyNumberFormat="1" applyFont="1" applyBorder="1" applyAlignment="1">
      <alignment horizontal="right" indent="1"/>
    </xf>
    <xf numFmtId="165" fontId="4" fillId="3" borderId="14" xfId="0" applyNumberFormat="1" applyFont="1" applyFill="1" applyBorder="1" applyAlignment="1">
      <alignment horizontal="right" vertical="center" indent="1"/>
    </xf>
    <xf numFmtId="165" fontId="4" fillId="3" borderId="15" xfId="0" applyNumberFormat="1" applyFont="1" applyFill="1" applyBorder="1" applyAlignment="1">
      <alignment horizontal="right" vertical="center" indent="1"/>
    </xf>
    <xf numFmtId="165" fontId="4" fillId="3" borderId="22" xfId="0" applyNumberFormat="1" applyFont="1" applyFill="1" applyBorder="1" applyAlignment="1">
      <alignment horizontal="right" indent="1"/>
    </xf>
    <xf numFmtId="167" fontId="4" fillId="0" borderId="26" xfId="0" applyNumberFormat="1" applyFont="1" applyBorder="1" applyAlignment="1">
      <alignment horizontal="right" indent="1"/>
    </xf>
    <xf numFmtId="165" fontId="4" fillId="3" borderId="36" xfId="0" applyNumberFormat="1" applyFont="1" applyFill="1" applyBorder="1" applyAlignment="1">
      <alignment horizontal="right" vertical="center" indent="1"/>
    </xf>
    <xf numFmtId="165" fontId="4" fillId="3" borderId="26" xfId="0" applyNumberFormat="1" applyFont="1" applyFill="1" applyBorder="1" applyAlignment="1">
      <alignment horizontal="right" vertical="center" indent="1"/>
    </xf>
    <xf numFmtId="165" fontId="4" fillId="3" borderId="27" xfId="0" applyNumberFormat="1" applyFont="1" applyFill="1" applyBorder="1" applyAlignment="1">
      <alignment horizontal="right" indent="1"/>
    </xf>
    <xf numFmtId="164" fontId="16" fillId="0" borderId="24" xfId="0" applyNumberFormat="1" applyFont="1" applyBorder="1" applyAlignment="1">
      <alignment horizontal="left" vertical="center" indent="3"/>
    </xf>
    <xf numFmtId="164" fontId="16" fillId="0" borderId="34" xfId="0" applyNumberFormat="1" applyFont="1" applyBorder="1" applyAlignment="1">
      <alignment horizontal="left" vertical="center" indent="3"/>
    </xf>
    <xf numFmtId="164" fontId="16" fillId="0" borderId="35" xfId="0" applyNumberFormat="1" applyFont="1" applyBorder="1" applyAlignment="1">
      <alignment horizontal="left" vertical="center" indent="3"/>
    </xf>
    <xf numFmtId="164" fontId="4" fillId="3" borderId="24" xfId="0" applyNumberFormat="1" applyFont="1" applyFill="1" applyBorder="1" applyAlignment="1">
      <alignment horizontal="left" vertical="center" indent="3"/>
    </xf>
    <xf numFmtId="167" fontId="4" fillId="3" borderId="12" xfId="0" applyNumberFormat="1" applyFont="1" applyFill="1" applyBorder="1" applyAlignment="1">
      <alignment horizontal="right" indent="1"/>
    </xf>
    <xf numFmtId="167" fontId="4" fillId="3" borderId="15" xfId="0" applyNumberFormat="1" applyFont="1" applyFill="1" applyBorder="1" applyAlignment="1">
      <alignment horizontal="right" indent="1"/>
    </xf>
    <xf numFmtId="167" fontId="4" fillId="3" borderId="26" xfId="0" applyNumberFormat="1" applyFont="1" applyFill="1" applyBorder="1" applyAlignment="1">
      <alignment horizontal="right" indent="1"/>
    </xf>
    <xf numFmtId="165" fontId="2" fillId="0" borderId="53" xfId="0" applyNumberFormat="1" applyFont="1" applyBorder="1" applyAlignment="1">
      <alignment horizontal="right" vertical="center" indent="1"/>
    </xf>
    <xf numFmtId="165" fontId="2" fillId="0" borderId="51" xfId="0" applyNumberFormat="1" applyFont="1" applyBorder="1" applyAlignment="1">
      <alignment horizontal="right" vertical="center" indent="1"/>
    </xf>
    <xf numFmtId="165" fontId="2" fillId="0" borderId="52" xfId="0" applyNumberFormat="1" applyFont="1" applyBorder="1" applyAlignment="1">
      <alignment horizontal="right" vertical="center" indent="1"/>
    </xf>
    <xf numFmtId="3" fontId="0" fillId="21" borderId="12" xfId="0" applyNumberFormat="1" applyFill="1" applyBorder="1"/>
    <xf numFmtId="3" fontId="0" fillId="21" borderId="21" xfId="0" applyNumberFormat="1" applyFill="1" applyBorder="1"/>
    <xf numFmtId="3" fontId="0" fillId="21" borderId="15" xfId="0" applyNumberFormat="1" applyFill="1" applyBorder="1"/>
    <xf numFmtId="3" fontId="0" fillId="21" borderId="22" xfId="0" applyNumberFormat="1" applyFill="1" applyBorder="1"/>
    <xf numFmtId="3" fontId="4" fillId="21" borderId="12" xfId="0" applyNumberFormat="1" applyFont="1" applyFill="1" applyBorder="1" applyAlignment="1">
      <alignment horizontal="right" vertical="center" indent="1"/>
    </xf>
    <xf numFmtId="3" fontId="4" fillId="21" borderId="54" xfId="0" applyNumberFormat="1" applyFont="1" applyFill="1" applyBorder="1" applyAlignment="1">
      <alignment horizontal="right" vertical="center" indent="1"/>
    </xf>
    <xf numFmtId="1" fontId="4" fillId="21" borderId="13" xfId="0" applyNumberFormat="1" applyFont="1" applyFill="1" applyBorder="1" applyAlignment="1">
      <alignment horizontal="center"/>
    </xf>
    <xf numFmtId="1" fontId="4" fillId="21" borderId="16" xfId="0" applyNumberFormat="1" applyFont="1" applyFill="1" applyBorder="1" applyAlignment="1">
      <alignment horizontal="center"/>
    </xf>
    <xf numFmtId="168" fontId="45" fillId="21" borderId="0" xfId="3" applyNumberFormat="1" applyFont="1" applyFill="1" applyAlignment="1">
      <alignment horizontal="center" vertical="center"/>
    </xf>
    <xf numFmtId="3" fontId="45" fillId="21" borderId="0" xfId="3" applyNumberFormat="1" applyFont="1" applyFill="1" applyAlignment="1">
      <alignment horizontal="center" vertical="center"/>
    </xf>
    <xf numFmtId="3" fontId="4" fillId="21" borderId="21" xfId="0" applyNumberFormat="1" applyFont="1" applyFill="1" applyBorder="1" applyAlignment="1">
      <alignment horizontal="right" vertical="center" indent="1"/>
    </xf>
    <xf numFmtId="3" fontId="4" fillId="21" borderId="17" xfId="0" applyNumberFormat="1" applyFont="1" applyFill="1" applyBorder="1" applyAlignment="1">
      <alignment horizontal="right" vertical="center" indent="1"/>
    </xf>
    <xf numFmtId="3" fontId="4" fillId="21" borderId="23" xfId="0" applyNumberFormat="1" applyFont="1" applyFill="1" applyBorder="1" applyAlignment="1">
      <alignment horizontal="right" vertical="center" indent="1"/>
    </xf>
    <xf numFmtId="3" fontId="4" fillId="21" borderId="15" xfId="0" applyNumberFormat="1" applyFont="1" applyFill="1" applyBorder="1" applyAlignment="1">
      <alignment horizontal="right" vertical="center" indent="1"/>
    </xf>
    <xf numFmtId="3" fontId="4" fillId="21" borderId="22" xfId="0" applyNumberFormat="1" applyFont="1" applyFill="1" applyBorder="1" applyAlignment="1">
      <alignment horizontal="right" vertical="center" indent="1"/>
    </xf>
    <xf numFmtId="3" fontId="4" fillId="21" borderId="26" xfId="0" applyNumberFormat="1" applyFont="1" applyFill="1" applyBorder="1" applyAlignment="1">
      <alignment horizontal="right" vertical="center" indent="1"/>
    </xf>
    <xf numFmtId="3" fontId="4" fillId="21" borderId="27" xfId="0" applyNumberFormat="1" applyFont="1" applyFill="1" applyBorder="1" applyAlignment="1">
      <alignment horizontal="right" vertical="center" indent="1"/>
    </xf>
    <xf numFmtId="165" fontId="2" fillId="20" borderId="0" xfId="0" applyNumberFormat="1" applyFont="1" applyFill="1" applyAlignment="1">
      <alignment horizontal="right" vertical="center" indent="1"/>
    </xf>
    <xf numFmtId="9" fontId="4" fillId="3" borderId="15" xfId="2" applyFont="1" applyFill="1" applyBorder="1" applyAlignment="1">
      <alignment horizontal="right" vertical="center" indent="1"/>
    </xf>
    <xf numFmtId="0" fontId="37" fillId="0" borderId="0" xfId="1" applyFont="1" applyAlignment="1">
      <alignment horizontal="center" vertical="center"/>
    </xf>
    <xf numFmtId="0" fontId="18" fillId="0" borderId="0" xfId="1" applyFont="1"/>
    <xf numFmtId="170" fontId="34" fillId="0" borderId="0" xfId="1" applyNumberFormat="1" applyFont="1" applyAlignment="1">
      <alignment horizontal="center"/>
    </xf>
    <xf numFmtId="0" fontId="33" fillId="0" borderId="0" xfId="1" applyFont="1" applyAlignment="1">
      <alignment horizontal="center" vertical="center"/>
    </xf>
    <xf numFmtId="49" fontId="26" fillId="0" borderId="46" xfId="0" applyNumberFormat="1" applyFont="1" applyBorder="1" applyAlignment="1">
      <alignment horizontal="center" vertical="center"/>
    </xf>
    <xf numFmtId="0" fontId="0" fillId="0" borderId="42" xfId="0" applyBorder="1"/>
    <xf numFmtId="0" fontId="0" fillId="0" borderId="2" xfId="0" applyBorder="1"/>
    <xf numFmtId="0" fontId="36" fillId="0" borderId="0" xfId="1" applyFont="1" applyAlignment="1">
      <alignment horizontal="center" vertical="center"/>
    </xf>
    <xf numFmtId="0" fontId="20" fillId="0" borderId="0" xfId="1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0" fillId="3" borderId="47" xfId="0" applyNumberFormat="1" applyFill="1" applyBorder="1" applyAlignment="1">
      <alignment horizontal="center" vertical="center"/>
    </xf>
    <xf numFmtId="0" fontId="0" fillId="0" borderId="7" xfId="0" applyBorder="1"/>
    <xf numFmtId="0" fontId="1" fillId="2" borderId="69" xfId="0" applyFont="1" applyFill="1" applyBorder="1" applyAlignment="1">
      <alignment horizontal="center" vertical="center" wrapText="1"/>
    </xf>
    <xf numFmtId="0" fontId="0" fillId="0" borderId="6" xfId="0" applyBorder="1"/>
    <xf numFmtId="0" fontId="0" fillId="3" borderId="68" xfId="0" applyFill="1" applyBorder="1" applyAlignment="1">
      <alignment horizontal="center" vertical="center"/>
    </xf>
    <xf numFmtId="0" fontId="0" fillId="0" borderId="8" xfId="0" applyBorder="1"/>
    <xf numFmtId="0" fontId="0" fillId="3" borderId="47" xfId="0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6" fillId="8" borderId="55" xfId="0" applyFont="1" applyFill="1" applyBorder="1" applyAlignment="1">
      <alignment horizontal="center" vertical="center"/>
    </xf>
    <xf numFmtId="0" fontId="0" fillId="0" borderId="70" xfId="0" applyBorder="1"/>
    <xf numFmtId="0" fontId="0" fillId="0" borderId="71" xfId="0" applyBorder="1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0" fillId="3" borderId="47" xfId="0" applyNumberFormat="1" applyFill="1" applyBorder="1" applyAlignment="1">
      <alignment horizontal="center"/>
    </xf>
    <xf numFmtId="0" fontId="0" fillId="0" borderId="0" xfId="0"/>
    <xf numFmtId="0" fontId="0" fillId="0" borderId="4" xfId="0" applyBorder="1"/>
    <xf numFmtId="0" fontId="1" fillId="2" borderId="69" xfId="0" applyFont="1" applyFill="1" applyBorder="1" applyAlignment="1">
      <alignment horizontal="center" vertical="center"/>
    </xf>
    <xf numFmtId="0" fontId="0" fillId="0" borderId="9" xfId="0" applyBorder="1"/>
    <xf numFmtId="0" fontId="16" fillId="0" borderId="55" xfId="0" applyFont="1" applyBorder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4" fillId="12" borderId="55" xfId="3" applyFont="1" applyFill="1" applyBorder="1" applyAlignment="1">
      <alignment horizontal="center" vertical="center" wrapText="1"/>
    </xf>
    <xf numFmtId="0" fontId="0" fillId="0" borderId="72" xfId="0" applyBorder="1"/>
    <xf numFmtId="0" fontId="0" fillId="0" borderId="73" xfId="0" applyBorder="1"/>
    <xf numFmtId="0" fontId="44" fillId="12" borderId="55" xfId="3" applyFont="1" applyFill="1" applyBorder="1" applyAlignment="1">
      <alignment horizontal="center" vertical="center"/>
    </xf>
    <xf numFmtId="0" fontId="44" fillId="17" borderId="55" xfId="3" applyFont="1" applyFill="1" applyBorder="1" applyAlignment="1">
      <alignment horizontal="center" vertical="center" wrapText="1"/>
    </xf>
    <xf numFmtId="0" fontId="44" fillId="11" borderId="55" xfId="3" applyFont="1" applyFill="1" applyBorder="1" applyAlignment="1">
      <alignment horizontal="center" vertical="center" wrapText="1"/>
    </xf>
    <xf numFmtId="0" fontId="44" fillId="15" borderId="55" xfId="3" applyFont="1" applyFill="1" applyBorder="1" applyAlignment="1">
      <alignment horizontal="center" vertical="center" wrapText="1"/>
    </xf>
    <xf numFmtId="0" fontId="48" fillId="17" borderId="55" xfId="3" applyFont="1" applyFill="1" applyBorder="1" applyAlignment="1">
      <alignment horizontal="center" vertical="center"/>
    </xf>
    <xf numFmtId="0" fontId="44" fillId="21" borderId="55" xfId="3" applyFont="1" applyFill="1" applyBorder="1" applyAlignment="1">
      <alignment horizontal="center" vertical="center" wrapText="1"/>
    </xf>
    <xf numFmtId="0" fontId="0" fillId="21" borderId="72" xfId="0" applyFill="1" applyBorder="1"/>
    <xf numFmtId="0" fontId="0" fillId="21" borderId="73" xfId="0" applyFill="1" applyBorder="1"/>
    <xf numFmtId="0" fontId="44" fillId="10" borderId="55" xfId="3" applyFont="1" applyFill="1" applyBorder="1" applyAlignment="1">
      <alignment horizontal="center" vertical="center"/>
    </xf>
  </cellXfs>
  <cellStyles count="4">
    <cellStyle name="Normal" xfId="0" builtinId="0"/>
    <cellStyle name="Normal 2 3 2" xfId="3" xr:uid="{00000000-0005-0000-0000-000003000000}"/>
    <cellStyle name="Normal 6" xfId="1" xr:uid="{00000000-0005-0000-0000-000001000000}"/>
    <cellStyle name="Percentagem" xfId="2" builtinId="5"/>
  </cellStyles>
  <dxfs count="3">
    <dxf>
      <fill>
        <patternFill patternType="lightUp">
          <fgColor theme="1" tint="0.499984740745262"/>
        </patternFill>
      </fill>
    </dxf>
    <dxf>
      <fill>
        <patternFill patternType="lightUp">
          <fgColor theme="1" tint="0.499984740745262"/>
        </patternFill>
      </fill>
    </dxf>
    <dxf>
      <fill>
        <patternFill patternType="lightUp">
          <f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3.xml"/><Relationship Id="rId1" Type="http://schemas.openxmlformats.org/officeDocument/2006/relationships/vmlDrawing" Target="../drawings/vmlDrawing33.v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6.xml"/><Relationship Id="rId1" Type="http://schemas.openxmlformats.org/officeDocument/2006/relationships/vmlDrawing" Target="../drawings/vmlDrawing36.v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Q31"/>
  <sheetViews>
    <sheetView showGridLines="0" zoomScaleNormal="100" workbookViewId="0">
      <selection activeCell="O16" sqref="O16"/>
    </sheetView>
  </sheetViews>
  <sheetFormatPr defaultColWidth="0" defaultRowHeight="14.25" customHeight="1" zeroHeight="1" x14ac:dyDescent="0.2"/>
  <cols>
    <col min="1" max="1" width="11.42578125" style="212" customWidth="1"/>
    <col min="2" max="6" width="11.42578125" style="137" customWidth="1"/>
    <col min="7" max="7" width="2.140625" style="137" customWidth="1"/>
    <col min="8" max="8" width="1.7109375" style="137" customWidth="1"/>
    <col min="9" max="9" width="2.140625" style="137" customWidth="1"/>
    <col min="10" max="12" width="13.42578125" style="137" customWidth="1"/>
    <col min="13" max="13" width="11.42578125" style="137" customWidth="1"/>
    <col min="14" max="15" width="11.42578125" style="213" customWidth="1"/>
    <col min="16" max="16" width="9.140625" style="137" hidden="1" customWidth="1"/>
    <col min="17" max="16384" width="9.140625" style="137" hidden="1"/>
  </cols>
  <sheetData>
    <row r="1" spans="1:17" ht="13.9" customHeight="1" x14ac:dyDescent="0.2">
      <c r="A1" s="209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1"/>
      <c r="O1" s="211"/>
    </row>
    <row r="2" spans="1:17" ht="13.9" customHeight="1" x14ac:dyDescent="0.2"/>
    <row r="3" spans="1:17" ht="13.9" customHeight="1" x14ac:dyDescent="0.2"/>
    <row r="4" spans="1:17" ht="13.9" customHeight="1" x14ac:dyDescent="0.2"/>
    <row r="5" spans="1:17" ht="13.9" customHeight="1" x14ac:dyDescent="0.2"/>
    <row r="6" spans="1:17" ht="15" customHeight="1" x14ac:dyDescent="0.2">
      <c r="Q6" s="138"/>
    </row>
    <row r="7" spans="1:17" ht="13.9" customHeight="1" x14ac:dyDescent="0.2">
      <c r="Q7" s="139"/>
    </row>
    <row r="8" spans="1:17" ht="13.9" customHeight="1" x14ac:dyDescent="0.2">
      <c r="Q8" s="139"/>
    </row>
    <row r="9" spans="1:17" ht="13.9" customHeight="1" x14ac:dyDescent="0.2"/>
    <row r="10" spans="1:17" ht="13.9" customHeight="1" x14ac:dyDescent="0.2"/>
    <row r="11" spans="1:17" ht="13.9" customHeight="1" x14ac:dyDescent="0.2"/>
    <row r="12" spans="1:17" ht="13.9" customHeight="1" x14ac:dyDescent="0.2"/>
    <row r="13" spans="1:17" ht="13.9" customHeight="1" x14ac:dyDescent="0.2"/>
    <row r="14" spans="1:17" ht="13.9" customHeight="1" x14ac:dyDescent="0.2">
      <c r="D14" s="214"/>
      <c r="E14" s="214"/>
      <c r="F14" s="214"/>
      <c r="G14" s="214"/>
      <c r="H14" s="214"/>
      <c r="I14" s="214"/>
      <c r="J14" s="214"/>
      <c r="K14" s="214"/>
      <c r="L14" s="214"/>
    </row>
    <row r="15" spans="1:17" ht="15" customHeight="1" thickBot="1" x14ac:dyDescent="0.25">
      <c r="D15" s="214"/>
      <c r="E15" s="214"/>
      <c r="F15" s="214"/>
      <c r="G15" s="214"/>
      <c r="H15" s="214"/>
      <c r="I15" s="214"/>
      <c r="J15" s="214"/>
      <c r="K15" s="214"/>
      <c r="L15" s="214"/>
    </row>
    <row r="16" spans="1:17" ht="13.9" customHeight="1" x14ac:dyDescent="0.2">
      <c r="D16" s="207"/>
      <c r="E16" s="207"/>
      <c r="F16" s="207"/>
      <c r="G16" s="207"/>
      <c r="H16" s="207"/>
      <c r="I16" s="207"/>
      <c r="J16" s="207"/>
      <c r="K16" s="207"/>
      <c r="L16" s="207"/>
    </row>
    <row r="17" spans="1:15" ht="13.9" customHeight="1" x14ac:dyDescent="0.2">
      <c r="D17" s="364" t="s">
        <v>0</v>
      </c>
      <c r="E17" s="365"/>
      <c r="F17" s="365"/>
      <c r="G17" s="365"/>
      <c r="H17" s="365"/>
      <c r="I17" s="365"/>
      <c r="J17" s="365"/>
      <c r="K17" s="365"/>
      <c r="L17" s="365"/>
    </row>
    <row r="18" spans="1:15" ht="13.9" customHeight="1" x14ac:dyDescent="0.2">
      <c r="D18" s="365"/>
      <c r="E18" s="365"/>
      <c r="F18" s="365"/>
      <c r="G18" s="365"/>
      <c r="H18" s="365"/>
      <c r="I18" s="365"/>
      <c r="J18" s="365"/>
      <c r="K18" s="365"/>
      <c r="L18" s="365"/>
    </row>
    <row r="19" spans="1:15" ht="16.149999999999999" customHeight="1" x14ac:dyDescent="0.25">
      <c r="D19" s="215"/>
      <c r="E19" s="215"/>
      <c r="F19" s="215"/>
      <c r="G19" s="215"/>
      <c r="H19" s="215"/>
      <c r="I19" s="215"/>
      <c r="J19" s="215"/>
      <c r="K19" s="215"/>
      <c r="L19" s="215"/>
    </row>
    <row r="20" spans="1:15" ht="13.9" customHeight="1" x14ac:dyDescent="0.2">
      <c r="D20" s="367"/>
      <c r="E20" s="365"/>
      <c r="F20" s="365"/>
      <c r="G20" s="365"/>
      <c r="H20" s="365"/>
      <c r="I20" s="365"/>
      <c r="J20" s="365"/>
      <c r="K20" s="365"/>
      <c r="L20" s="365"/>
    </row>
    <row r="21" spans="1:15" ht="13.9" customHeight="1" x14ac:dyDescent="0.2">
      <c r="D21" s="365"/>
      <c r="E21" s="365"/>
      <c r="F21" s="365"/>
      <c r="G21" s="365"/>
      <c r="H21" s="365"/>
      <c r="I21" s="365"/>
      <c r="J21" s="365"/>
      <c r="K21" s="365"/>
      <c r="L21" s="365"/>
    </row>
    <row r="22" spans="1:15" ht="15" customHeight="1" thickBot="1" x14ac:dyDescent="0.25">
      <c r="D22" s="208"/>
      <c r="E22" s="208"/>
      <c r="F22" s="208"/>
      <c r="G22" s="208"/>
      <c r="H22" s="208"/>
      <c r="I22" s="208"/>
      <c r="J22" s="208"/>
      <c r="K22" s="208"/>
      <c r="L22" s="208"/>
    </row>
    <row r="23" spans="1:15" ht="13.9" customHeight="1" x14ac:dyDescent="0.2"/>
    <row r="24" spans="1:15" ht="13.9" customHeight="1" x14ac:dyDescent="0.2">
      <c r="D24" s="372" t="s">
        <v>1</v>
      </c>
      <c r="E24" s="373"/>
      <c r="F24" s="373"/>
      <c r="G24" s="373"/>
      <c r="H24" s="373"/>
      <c r="I24" s="373"/>
      <c r="J24" s="373"/>
      <c r="K24" s="373"/>
      <c r="L24" s="373"/>
    </row>
    <row r="25" spans="1:15" ht="13.9" customHeight="1" x14ac:dyDescent="0.2">
      <c r="D25" s="373"/>
      <c r="E25" s="373"/>
      <c r="F25" s="373"/>
      <c r="G25" s="373"/>
      <c r="H25" s="373"/>
      <c r="I25" s="373"/>
      <c r="J25" s="373"/>
      <c r="K25" s="373"/>
      <c r="L25" s="373"/>
    </row>
    <row r="26" spans="1:15" ht="9" customHeight="1" x14ac:dyDescent="0.2"/>
    <row r="27" spans="1:15" ht="13.9" customHeight="1" x14ac:dyDescent="0.2">
      <c r="D27" s="366">
        <f ca="1">TODAY()</f>
        <v>45642</v>
      </c>
      <c r="E27" s="365"/>
      <c r="F27" s="365"/>
      <c r="G27" s="365"/>
      <c r="H27" s="365"/>
      <c r="I27" s="365"/>
      <c r="J27" s="365"/>
      <c r="K27" s="365"/>
      <c r="L27" s="365"/>
    </row>
    <row r="28" spans="1:15" ht="13.9" customHeight="1" x14ac:dyDescent="0.2">
      <c r="D28" s="214"/>
      <c r="E28" s="214"/>
      <c r="F28" s="214"/>
      <c r="G28" s="214"/>
      <c r="H28" s="214"/>
      <c r="I28" s="214"/>
      <c r="J28" s="214"/>
      <c r="K28" s="214"/>
      <c r="L28" s="214"/>
    </row>
    <row r="29" spans="1:15" ht="19.899999999999999" customHeight="1" x14ac:dyDescent="0.2">
      <c r="D29" s="234"/>
      <c r="E29" s="371" t="s">
        <v>2</v>
      </c>
      <c r="F29" s="365"/>
      <c r="G29" s="365"/>
      <c r="H29" s="365"/>
      <c r="I29" s="365"/>
      <c r="J29" s="365"/>
      <c r="K29" s="365"/>
      <c r="L29" s="235"/>
    </row>
    <row r="30" spans="1:15" ht="25.15" customHeight="1" x14ac:dyDescent="0.25">
      <c r="D30" s="216"/>
      <c r="E30" s="368" t="s">
        <v>3</v>
      </c>
      <c r="F30" s="369"/>
      <c r="G30" s="369"/>
      <c r="H30" s="369"/>
      <c r="I30" s="369"/>
      <c r="J30" s="369"/>
      <c r="K30" s="370"/>
      <c r="L30" s="216"/>
    </row>
    <row r="31" spans="1:15" ht="14.25" customHeight="1" x14ac:dyDescent="0.2">
      <c r="A31" s="217"/>
      <c r="B31" s="218"/>
      <c r="C31" s="218"/>
      <c r="D31" s="219"/>
      <c r="E31" s="219"/>
      <c r="F31" s="219"/>
      <c r="G31" s="219"/>
      <c r="H31" s="219"/>
      <c r="I31" s="219"/>
      <c r="J31" s="219"/>
      <c r="K31" s="219"/>
      <c r="L31" s="219"/>
      <c r="M31" s="218"/>
      <c r="N31" s="220"/>
      <c r="O31" s="221"/>
    </row>
  </sheetData>
  <mergeCells count="6">
    <mergeCell ref="D17:L18"/>
    <mergeCell ref="D27:L27"/>
    <mergeCell ref="D20:L21"/>
    <mergeCell ref="E30:K30"/>
    <mergeCell ref="E29:K29"/>
    <mergeCell ref="D24:L25"/>
  </mergeCells>
  <pageMargins left="0.7" right="0.7" top="0.75" bottom="0.75" header="0.3" footer="0.3"/>
  <pageSetup paperSize="9" orientation="portrait" horizontalDpi="0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</sheetPr>
  <dimension ref="A2:H37"/>
  <sheetViews>
    <sheetView showGridLines="0" zoomScale="115" zoomScaleNormal="115" workbookViewId="0">
      <pane ySplit="3" topLeftCell="A31" activePane="bottomLeft" state="frozen"/>
      <selection activeCell="B28" sqref="B28"/>
      <selection pane="bottomLeft" activeCell="E34" sqref="E34"/>
    </sheetView>
  </sheetViews>
  <sheetFormatPr defaultColWidth="0" defaultRowHeight="15" x14ac:dyDescent="0.25"/>
  <cols>
    <col min="1" max="1" width="2.42578125" customWidth="1"/>
    <col min="2" max="2" width="3.42578125" customWidth="1"/>
    <col min="3" max="4" width="33.42578125" customWidth="1"/>
    <col min="5" max="5" width="87.42578125" customWidth="1"/>
    <col min="6" max="6" width="2.42578125" customWidth="1"/>
    <col min="7" max="8" width="0" hidden="1" customWidth="1"/>
    <col min="9" max="9" width="9.140625" hidden="1" customWidth="1"/>
    <col min="10" max="16384" width="9.140625" hidden="1"/>
  </cols>
  <sheetData>
    <row r="2" spans="2:5" x14ac:dyDescent="0.25">
      <c r="B2" s="178" t="s">
        <v>4</v>
      </c>
      <c r="C2" s="303"/>
      <c r="D2" s="303"/>
      <c r="E2" s="303"/>
    </row>
    <row r="4" spans="2:5" x14ac:dyDescent="0.25">
      <c r="B4" s="150"/>
      <c r="C4" s="164" t="s">
        <v>5</v>
      </c>
      <c r="D4" s="30"/>
      <c r="E4" s="151"/>
    </row>
    <row r="5" spans="2:5" ht="7.9" customHeight="1" x14ac:dyDescent="0.25">
      <c r="B5" s="50"/>
      <c r="C5" s="140"/>
      <c r="E5" s="23"/>
    </row>
    <row r="6" spans="2:5" x14ac:dyDescent="0.25">
      <c r="B6" s="146"/>
      <c r="C6" s="147" t="s">
        <v>6</v>
      </c>
      <c r="D6" s="142"/>
      <c r="E6" s="23"/>
    </row>
    <row r="7" spans="2:5" x14ac:dyDescent="0.25">
      <c r="B7" s="146"/>
      <c r="C7" s="147" t="s">
        <v>7</v>
      </c>
      <c r="D7" s="142"/>
      <c r="E7" s="23"/>
    </row>
    <row r="8" spans="2:5" x14ac:dyDescent="0.25">
      <c r="B8" s="146"/>
      <c r="C8" s="203" t="s">
        <v>8</v>
      </c>
      <c r="D8" s="142"/>
      <c r="E8" s="23"/>
    </row>
    <row r="9" spans="2:5" x14ac:dyDescent="0.25">
      <c r="B9" s="153"/>
      <c r="C9" s="202" t="s">
        <v>9</v>
      </c>
      <c r="D9" s="154"/>
      <c r="E9" s="27"/>
    </row>
    <row r="11" spans="2:5" x14ac:dyDescent="0.25">
      <c r="B11" s="147"/>
      <c r="C11" s="147"/>
      <c r="D11" s="142"/>
    </row>
    <row r="12" spans="2:5" x14ac:dyDescent="0.25">
      <c r="B12" s="155"/>
      <c r="C12" s="164" t="s">
        <v>10</v>
      </c>
      <c r="D12" s="156"/>
      <c r="E12" s="151"/>
    </row>
    <row r="13" spans="2:5" ht="7.9" customHeight="1" x14ac:dyDescent="0.25">
      <c r="B13" s="146"/>
      <c r="C13" s="147"/>
      <c r="D13" s="142"/>
      <c r="E13" s="23"/>
    </row>
    <row r="14" spans="2:5" x14ac:dyDescent="0.25">
      <c r="B14" s="157"/>
      <c r="C14" s="152" t="s">
        <v>11</v>
      </c>
      <c r="D14" s="142"/>
      <c r="E14" s="23"/>
    </row>
    <row r="15" spans="2:5" ht="7.9" customHeight="1" x14ac:dyDescent="0.25">
      <c r="B15" s="158"/>
      <c r="C15" s="152"/>
      <c r="D15" s="142"/>
      <c r="E15" s="23"/>
    </row>
    <row r="16" spans="2:5" x14ac:dyDescent="0.25">
      <c r="B16" s="159"/>
      <c r="C16" s="152" t="s">
        <v>12</v>
      </c>
      <c r="D16" s="142"/>
      <c r="E16" s="23"/>
    </row>
    <row r="17" spans="2:8" ht="7.9" customHeight="1" x14ac:dyDescent="0.25">
      <c r="B17" s="158"/>
      <c r="C17" s="152"/>
      <c r="D17" s="142"/>
      <c r="E17" s="23"/>
    </row>
    <row r="18" spans="2:8" x14ac:dyDescent="0.25">
      <c r="B18" s="160"/>
      <c r="C18" s="152" t="s">
        <v>13</v>
      </c>
      <c r="D18" s="142"/>
      <c r="E18" s="23"/>
    </row>
    <row r="19" spans="2:8" ht="7.9" customHeight="1" x14ac:dyDescent="0.25">
      <c r="B19" s="158"/>
      <c r="C19" s="152"/>
      <c r="D19" s="142"/>
      <c r="E19" s="23"/>
    </row>
    <row r="20" spans="2:8" x14ac:dyDescent="0.25">
      <c r="B20" s="161"/>
      <c r="C20" s="147" t="s">
        <v>14</v>
      </c>
      <c r="D20" s="142"/>
      <c r="E20" s="23"/>
    </row>
    <row r="21" spans="2:8" ht="7.9" customHeight="1" x14ac:dyDescent="0.25">
      <c r="B21" s="162"/>
      <c r="C21" s="163"/>
      <c r="D21" s="154"/>
      <c r="E21" s="27"/>
    </row>
    <row r="22" spans="2:8" x14ac:dyDescent="0.25">
      <c r="C22" s="140"/>
    </row>
    <row r="23" spans="2:8" x14ac:dyDescent="0.25">
      <c r="B23" s="165"/>
      <c r="C23" s="170" t="s">
        <v>15</v>
      </c>
      <c r="D23" s="171" t="s">
        <v>16</v>
      </c>
      <c r="E23" s="172" t="s">
        <v>17</v>
      </c>
      <c r="H23" s="148"/>
    </row>
    <row r="24" spans="2:8" x14ac:dyDescent="0.25">
      <c r="B24" s="24"/>
      <c r="E24" s="23"/>
    </row>
    <row r="25" spans="2:8" x14ac:dyDescent="0.25">
      <c r="B25" s="173"/>
      <c r="C25" s="174" t="s">
        <v>18</v>
      </c>
      <c r="D25" s="175" t="s">
        <v>19</v>
      </c>
      <c r="E25" s="177" t="s">
        <v>20</v>
      </c>
    </row>
    <row r="26" spans="2:8" ht="52.15" customHeight="1" x14ac:dyDescent="0.25">
      <c r="B26" s="158"/>
      <c r="C26" s="144" t="s">
        <v>21</v>
      </c>
      <c r="D26" s="145" t="s">
        <v>22</v>
      </c>
      <c r="E26" s="166" t="s">
        <v>23</v>
      </c>
    </row>
    <row r="27" spans="2:8" ht="39" customHeight="1" x14ac:dyDescent="0.25">
      <c r="B27" s="173"/>
      <c r="C27" s="174" t="s">
        <v>24</v>
      </c>
      <c r="D27" s="175" t="s">
        <v>25</v>
      </c>
      <c r="E27" s="177" t="s">
        <v>26</v>
      </c>
    </row>
    <row r="28" spans="2:8" ht="52.15" customHeight="1" x14ac:dyDescent="0.25">
      <c r="B28" s="24"/>
      <c r="C28" s="144" t="s">
        <v>27</v>
      </c>
      <c r="D28" s="145" t="s">
        <v>28</v>
      </c>
      <c r="E28" s="166" t="s">
        <v>29</v>
      </c>
    </row>
    <row r="29" spans="2:8" ht="103.9" customHeight="1" x14ac:dyDescent="0.25">
      <c r="B29" s="173"/>
      <c r="C29" s="174" t="s">
        <v>30</v>
      </c>
      <c r="D29" s="175" t="s">
        <v>31</v>
      </c>
      <c r="E29" s="176" t="s">
        <v>32</v>
      </c>
    </row>
    <row r="30" spans="2:8" ht="64.900000000000006" customHeight="1" x14ac:dyDescent="0.25">
      <c r="B30" s="24"/>
      <c r="C30" s="144" t="s">
        <v>33</v>
      </c>
      <c r="D30" s="145" t="s">
        <v>34</v>
      </c>
      <c r="E30" s="166" t="s">
        <v>35</v>
      </c>
    </row>
    <row r="31" spans="2:8" ht="25.9" customHeight="1" x14ac:dyDescent="0.25">
      <c r="B31" s="173"/>
      <c r="C31" s="174" t="s">
        <v>36</v>
      </c>
      <c r="D31" s="175" t="s">
        <v>37</v>
      </c>
      <c r="E31" s="177" t="s">
        <v>38</v>
      </c>
    </row>
    <row r="32" spans="2:8" ht="25.9" customHeight="1" x14ac:dyDescent="0.25">
      <c r="B32" s="24"/>
      <c r="C32" s="144" t="s">
        <v>39</v>
      </c>
      <c r="D32" s="145" t="s">
        <v>28</v>
      </c>
      <c r="E32" s="166" t="s">
        <v>40</v>
      </c>
    </row>
    <row r="33" spans="2:5" ht="103.9" customHeight="1" x14ac:dyDescent="0.25">
      <c r="B33" s="173"/>
      <c r="C33" s="174" t="s">
        <v>41</v>
      </c>
      <c r="D33" s="175" t="s">
        <v>31</v>
      </c>
      <c r="E33" s="176" t="s">
        <v>42</v>
      </c>
    </row>
    <row r="34" spans="2:5" ht="64.900000000000006" customHeight="1" x14ac:dyDescent="0.25">
      <c r="B34" s="24"/>
      <c r="C34" s="144" t="s">
        <v>43</v>
      </c>
      <c r="D34" s="145" t="s">
        <v>34</v>
      </c>
      <c r="E34" s="166" t="s">
        <v>44</v>
      </c>
    </row>
    <row r="35" spans="2:5" ht="78" customHeight="1" x14ac:dyDescent="0.25">
      <c r="B35" s="24"/>
      <c r="C35" s="144" t="s">
        <v>45</v>
      </c>
      <c r="D35" s="145" t="s">
        <v>46</v>
      </c>
      <c r="E35" s="298" t="s">
        <v>47</v>
      </c>
    </row>
    <row r="36" spans="2:5" ht="7.9" customHeight="1" x14ac:dyDescent="0.25">
      <c r="B36" s="25"/>
      <c r="C36" s="167"/>
      <c r="D36" s="168"/>
      <c r="E36" s="169"/>
    </row>
    <row r="37" spans="2:5" x14ac:dyDescent="0.25">
      <c r="C37" s="144"/>
      <c r="D37" s="145"/>
      <c r="E37" s="145"/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2060"/>
  </sheetPr>
  <dimension ref="A1:Q302"/>
  <sheetViews>
    <sheetView showGridLines="0" zoomScale="80" zoomScaleNormal="80" workbookViewId="0">
      <pane ySplit="3" topLeftCell="A30" activePane="bottomLeft" state="frozen"/>
      <selection activeCell="B28" sqref="B28"/>
      <selection pane="bottomLeft" activeCell="I2" sqref="I2"/>
    </sheetView>
  </sheetViews>
  <sheetFormatPr defaultColWidth="0" defaultRowHeight="22.15" customHeight="1" zeroHeight="1" x14ac:dyDescent="0.25"/>
  <cols>
    <col min="1" max="1" width="2.42578125" style="1" customWidth="1"/>
    <col min="2" max="2" width="50.42578125" style="1" customWidth="1"/>
    <col min="3" max="3" width="34.140625" style="1" customWidth="1"/>
    <col min="4" max="4" width="2.42578125" style="1" customWidth="1"/>
    <col min="5" max="5" width="32.140625" style="1" customWidth="1"/>
    <col min="6" max="6" width="34.7109375" style="1" bestFit="1" customWidth="1"/>
    <col min="7" max="7" width="2.42578125" style="1" customWidth="1"/>
    <col min="8" max="9" width="48.140625" style="1" customWidth="1"/>
    <col min="10" max="10" width="2.42578125" style="1" customWidth="1"/>
    <col min="11" max="12" width="37.42578125" style="1" hidden="1" customWidth="1"/>
    <col min="13" max="13" width="7.7109375" style="1" hidden="1" customWidth="1"/>
    <col min="14" max="17" width="0" style="1" hidden="1" customWidth="1"/>
    <col min="18" max="18" width="9.140625" style="1" hidden="1" customWidth="1"/>
    <col min="19" max="16384" width="9.140625" style="1" hidden="1"/>
  </cols>
  <sheetData>
    <row r="1" spans="2:9" ht="12.75" customHeight="1" x14ac:dyDescent="0.25"/>
    <row r="2" spans="2:9" ht="30" customHeight="1" x14ac:dyDescent="0.25">
      <c r="B2" s="3" t="s">
        <v>48</v>
      </c>
      <c r="C2" s="149" t="str">
        <f>Capa!$E$30</f>
        <v>Município de Tavira</v>
      </c>
      <c r="E2" s="3" t="s">
        <v>49</v>
      </c>
      <c r="F2" s="13" t="s">
        <v>50</v>
      </c>
      <c r="H2" s="3" t="s">
        <v>51</v>
      </c>
      <c r="I2" s="13" t="s">
        <v>562</v>
      </c>
    </row>
    <row r="3" spans="2:9" ht="13.5" customHeight="1" x14ac:dyDescent="0.25"/>
    <row r="4" spans="2:9" ht="36" customHeight="1" x14ac:dyDescent="0.25">
      <c r="B4" s="3" t="s">
        <v>52</v>
      </c>
      <c r="C4" s="54"/>
      <c r="E4" s="62" t="s">
        <v>53</v>
      </c>
      <c r="F4" s="55" t="s">
        <v>54</v>
      </c>
      <c r="H4" s="376" t="s">
        <v>55</v>
      </c>
      <c r="I4" s="377"/>
    </row>
    <row r="5" spans="2:9" ht="31.5" customHeight="1" x14ac:dyDescent="0.25">
      <c r="B5" s="50" t="s">
        <v>56</v>
      </c>
      <c r="C5" s="7" t="s">
        <v>57</v>
      </c>
      <c r="E5" s="63" t="s">
        <v>58</v>
      </c>
      <c r="F5" s="53"/>
      <c r="H5" s="374"/>
      <c r="I5" s="375"/>
    </row>
    <row r="6" spans="2:9" ht="31.5" customHeight="1" x14ac:dyDescent="0.25">
      <c r="B6" s="50" t="s">
        <v>59</v>
      </c>
      <c r="C6" s="7" t="s">
        <v>60</v>
      </c>
      <c r="E6" s="63"/>
      <c r="F6" s="53"/>
      <c r="H6" s="374"/>
      <c r="I6" s="375"/>
    </row>
    <row r="7" spans="2:9" ht="31.5" customHeight="1" x14ac:dyDescent="0.25">
      <c r="B7" s="50" t="s">
        <v>62</v>
      </c>
      <c r="C7" s="7" t="s">
        <v>57</v>
      </c>
      <c r="E7" s="63" t="s">
        <v>58</v>
      </c>
      <c r="F7" s="53"/>
      <c r="H7" s="374"/>
      <c r="I7" s="375"/>
    </row>
    <row r="8" spans="2:9" ht="31.5" customHeight="1" x14ac:dyDescent="0.25">
      <c r="B8" s="50" t="s">
        <v>63</v>
      </c>
      <c r="C8" s="7" t="s">
        <v>57</v>
      </c>
      <c r="E8" s="63" t="s">
        <v>58</v>
      </c>
      <c r="F8" s="53"/>
      <c r="H8" s="299"/>
      <c r="I8" s="300"/>
    </row>
    <row r="9" spans="2:9" ht="31.5" customHeight="1" x14ac:dyDescent="0.25">
      <c r="B9" s="50" t="s">
        <v>64</v>
      </c>
      <c r="C9" s="7" t="s">
        <v>57</v>
      </c>
      <c r="E9" s="63" t="s">
        <v>58</v>
      </c>
      <c r="F9" s="53"/>
      <c r="H9" s="299"/>
      <c r="I9" s="300"/>
    </row>
    <row r="10" spans="2:9" ht="31.5" customHeight="1" x14ac:dyDescent="0.25">
      <c r="B10" s="50" t="s">
        <v>65</v>
      </c>
      <c r="C10" s="7" t="s">
        <v>57</v>
      </c>
      <c r="E10" s="63" t="s">
        <v>58</v>
      </c>
      <c r="F10" s="53"/>
      <c r="H10" s="299"/>
      <c r="I10" s="300"/>
    </row>
    <row r="11" spans="2:9" ht="31.5" customHeight="1" x14ac:dyDescent="0.25">
      <c r="B11" s="50" t="s">
        <v>66</v>
      </c>
      <c r="C11" s="7" t="s">
        <v>57</v>
      </c>
      <c r="E11" s="63" t="s">
        <v>58</v>
      </c>
      <c r="F11" s="53"/>
      <c r="H11" s="299"/>
      <c r="I11" s="300"/>
    </row>
    <row r="12" spans="2:9" ht="31.5" customHeight="1" x14ac:dyDescent="0.25">
      <c r="B12" s="50" t="s">
        <v>67</v>
      </c>
      <c r="C12" s="7" t="s">
        <v>57</v>
      </c>
      <c r="E12" s="63" t="s">
        <v>58</v>
      </c>
      <c r="F12" s="53"/>
      <c r="H12" s="299"/>
      <c r="I12" s="300"/>
    </row>
    <row r="13" spans="2:9" ht="31.5" customHeight="1" x14ac:dyDescent="0.25">
      <c r="B13" s="50" t="s">
        <v>68</v>
      </c>
      <c r="C13" s="7" t="s">
        <v>57</v>
      </c>
      <c r="E13" s="63" t="s">
        <v>58</v>
      </c>
      <c r="F13" s="53"/>
      <c r="H13" s="299"/>
      <c r="I13" s="300"/>
    </row>
    <row r="14" spans="2:9" ht="31.5" customHeight="1" x14ac:dyDescent="0.25">
      <c r="B14" s="50" t="s">
        <v>69</v>
      </c>
      <c r="C14" s="7" t="s">
        <v>60</v>
      </c>
      <c r="E14" s="63"/>
      <c r="F14" s="53"/>
      <c r="H14" s="374"/>
      <c r="I14" s="375"/>
    </row>
    <row r="15" spans="2:9" ht="31.5" customHeight="1" x14ac:dyDescent="0.25">
      <c r="B15" s="50" t="s">
        <v>70</v>
      </c>
      <c r="C15" s="7" t="s">
        <v>60</v>
      </c>
      <c r="E15" s="63"/>
      <c r="F15" s="53"/>
      <c r="H15" s="374"/>
      <c r="I15" s="375"/>
    </row>
    <row r="16" spans="2:9" ht="31.5" customHeight="1" x14ac:dyDescent="0.25">
      <c r="B16" s="50" t="s">
        <v>71</v>
      </c>
      <c r="C16" s="7" t="s">
        <v>57</v>
      </c>
      <c r="E16" s="63" t="s">
        <v>58</v>
      </c>
      <c r="F16" s="53"/>
      <c r="H16" s="374"/>
      <c r="I16" s="375"/>
    </row>
    <row r="17" spans="2:9" ht="31.5" customHeight="1" x14ac:dyDescent="0.25">
      <c r="B17" s="50" t="s">
        <v>72</v>
      </c>
      <c r="C17" s="11"/>
      <c r="E17" s="64"/>
      <c r="F17" s="6"/>
      <c r="H17" s="17"/>
      <c r="I17" s="6"/>
    </row>
    <row r="18" spans="2:9" ht="31.5" customHeight="1" x14ac:dyDescent="0.25">
      <c r="B18" s="9"/>
      <c r="C18" s="11" t="str">
        <f>IF(B18&lt;&gt;"","Sim","")</f>
        <v/>
      </c>
      <c r="E18" s="63"/>
      <c r="F18" s="19"/>
      <c r="H18" s="380"/>
      <c r="I18" s="375"/>
    </row>
    <row r="19" spans="2:9" ht="31.5" customHeight="1" x14ac:dyDescent="0.25">
      <c r="B19" s="9"/>
      <c r="C19" s="11" t="str">
        <f>IF(B19&lt;&gt;"","Sim","")</f>
        <v/>
      </c>
      <c r="E19" s="63"/>
      <c r="F19" s="19"/>
      <c r="H19" s="380"/>
      <c r="I19" s="375"/>
    </row>
    <row r="20" spans="2:9" ht="31.5" customHeight="1" x14ac:dyDescent="0.25">
      <c r="B20" s="10"/>
      <c r="C20" s="12" t="str">
        <f>IF(B20&lt;&gt;"","Sim","")</f>
        <v/>
      </c>
      <c r="E20" s="65"/>
      <c r="F20" s="20"/>
      <c r="H20" s="378"/>
      <c r="I20" s="379"/>
    </row>
    <row r="21" spans="2:9" ht="14.25" customHeight="1" x14ac:dyDescent="0.25"/>
    <row r="22" spans="2:9" ht="54" customHeight="1" x14ac:dyDescent="0.25">
      <c r="B22" s="3" t="s">
        <v>73</v>
      </c>
      <c r="C22" s="54"/>
      <c r="E22" s="56" t="s">
        <v>74</v>
      </c>
      <c r="F22" s="57" t="s">
        <v>75</v>
      </c>
      <c r="H22" s="47"/>
    </row>
    <row r="23" spans="2:9" ht="16.149999999999999" customHeight="1" x14ac:dyDescent="0.25">
      <c r="B23" s="14" t="s">
        <v>76</v>
      </c>
      <c r="C23" s="7"/>
      <c r="E23" s="60">
        <v>34172</v>
      </c>
      <c r="F23" s="58" t="s">
        <v>77</v>
      </c>
    </row>
    <row r="24" spans="2:9" ht="22.15" customHeight="1" x14ac:dyDescent="0.25">
      <c r="B24" s="14" t="s">
        <v>78</v>
      </c>
      <c r="C24" s="7"/>
      <c r="E24" s="60">
        <v>46494</v>
      </c>
      <c r="F24" s="58" t="s">
        <v>79</v>
      </c>
    </row>
    <row r="25" spans="2:9" ht="22.15" customHeight="1" x14ac:dyDescent="0.25">
      <c r="B25" s="14" t="s">
        <v>80</v>
      </c>
      <c r="C25" s="7"/>
      <c r="E25" s="60">
        <v>5314</v>
      </c>
      <c r="F25" s="58" t="s">
        <v>79</v>
      </c>
    </row>
    <row r="26" spans="2:9" ht="22.15" customHeight="1" x14ac:dyDescent="0.25">
      <c r="B26" s="14" t="s">
        <v>81</v>
      </c>
      <c r="C26" s="7"/>
      <c r="E26" s="60">
        <v>5031</v>
      </c>
      <c r="F26" s="58" t="s">
        <v>79</v>
      </c>
    </row>
    <row r="27" spans="2:9" ht="22.15" customHeight="1" x14ac:dyDescent="0.25">
      <c r="B27" s="14" t="s">
        <v>82</v>
      </c>
      <c r="C27" s="7"/>
      <c r="E27" s="60">
        <v>25201</v>
      </c>
      <c r="F27" s="58" t="s">
        <v>77</v>
      </c>
    </row>
    <row r="28" spans="2:9" ht="22.15" customHeight="1" x14ac:dyDescent="0.25">
      <c r="B28" s="14" t="s">
        <v>83</v>
      </c>
      <c r="C28" s="7"/>
      <c r="E28" s="60">
        <v>44707</v>
      </c>
      <c r="F28" s="58" t="s">
        <v>77</v>
      </c>
    </row>
    <row r="29" spans="2:9" ht="22.15" customHeight="1" x14ac:dyDescent="0.25">
      <c r="B29" s="14" t="s">
        <v>84</v>
      </c>
      <c r="C29" s="7"/>
      <c r="E29" s="60">
        <v>11115</v>
      </c>
      <c r="F29" s="58" t="s">
        <v>79</v>
      </c>
    </row>
    <row r="30" spans="2:9" ht="22.15" customHeight="1" x14ac:dyDescent="0.25">
      <c r="B30" s="14" t="s">
        <v>85</v>
      </c>
      <c r="C30" s="7"/>
      <c r="E30" s="60">
        <v>12545</v>
      </c>
      <c r="F30" s="58" t="s">
        <v>79</v>
      </c>
    </row>
    <row r="31" spans="2:9" ht="22.15" customHeight="1" x14ac:dyDescent="0.25">
      <c r="B31" s="14" t="s">
        <v>86</v>
      </c>
      <c r="C31" s="7"/>
      <c r="E31" s="60">
        <v>55735</v>
      </c>
      <c r="F31" s="58" t="s">
        <v>79</v>
      </c>
    </row>
    <row r="32" spans="2:9" ht="22.15" customHeight="1" x14ac:dyDescent="0.25">
      <c r="B32" s="14" t="s">
        <v>87</v>
      </c>
      <c r="C32" s="7"/>
      <c r="E32" s="60">
        <v>19468</v>
      </c>
      <c r="F32" s="58" t="s">
        <v>77</v>
      </c>
    </row>
    <row r="33" spans="2:6" ht="22.15" customHeight="1" x14ac:dyDescent="0.25">
      <c r="B33" s="14" t="s">
        <v>88</v>
      </c>
      <c r="C33" s="7"/>
      <c r="E33" s="60">
        <v>2512</v>
      </c>
      <c r="F33" s="58" t="s">
        <v>79</v>
      </c>
    </row>
    <row r="34" spans="2:6" ht="22.15" customHeight="1" x14ac:dyDescent="0.25">
      <c r="B34" s="14" t="s">
        <v>89</v>
      </c>
      <c r="C34" s="7"/>
      <c r="E34" s="60">
        <v>45896</v>
      </c>
      <c r="F34" s="58" t="s">
        <v>77</v>
      </c>
    </row>
    <row r="35" spans="2:6" ht="22.15" customHeight="1" x14ac:dyDescent="0.25">
      <c r="B35" s="14" t="s">
        <v>90</v>
      </c>
      <c r="C35" s="7"/>
      <c r="E35" s="60">
        <v>4271</v>
      </c>
      <c r="F35" s="58" t="s">
        <v>79</v>
      </c>
    </row>
    <row r="36" spans="2:6" ht="22.15" customHeight="1" x14ac:dyDescent="0.25">
      <c r="B36" s="14" t="s">
        <v>91</v>
      </c>
      <c r="C36" s="7"/>
      <c r="E36" s="60">
        <v>10441</v>
      </c>
      <c r="F36" s="58" t="s">
        <v>79</v>
      </c>
    </row>
    <row r="37" spans="2:6" ht="22.15" customHeight="1" x14ac:dyDescent="0.25">
      <c r="B37" s="14" t="s">
        <v>92</v>
      </c>
      <c r="C37" s="7"/>
      <c r="E37" s="60">
        <v>6161</v>
      </c>
      <c r="F37" s="58" t="s">
        <v>79</v>
      </c>
    </row>
    <row r="38" spans="2:6" ht="22.15" customHeight="1" x14ac:dyDescent="0.25">
      <c r="B38" s="14" t="s">
        <v>93</v>
      </c>
      <c r="C38" s="7"/>
      <c r="E38" s="60">
        <v>8908</v>
      </c>
      <c r="F38" s="58" t="s">
        <v>79</v>
      </c>
    </row>
    <row r="39" spans="2:6" ht="22.15" customHeight="1" x14ac:dyDescent="0.25">
      <c r="B39" s="14" t="s">
        <v>94</v>
      </c>
      <c r="C39" s="7"/>
      <c r="E39" s="60">
        <v>177971</v>
      </c>
      <c r="F39" s="58" t="s">
        <v>95</v>
      </c>
    </row>
    <row r="40" spans="2:6" ht="22.15" customHeight="1" x14ac:dyDescent="0.25">
      <c r="B40" s="14" t="s">
        <v>96</v>
      </c>
      <c r="C40" s="7"/>
      <c r="E40" s="60">
        <v>5784</v>
      </c>
      <c r="F40" s="58" t="s">
        <v>79</v>
      </c>
    </row>
    <row r="41" spans="2:6" ht="22.15" customHeight="1" x14ac:dyDescent="0.25">
      <c r="B41" s="14" t="s">
        <v>97</v>
      </c>
      <c r="C41" s="7"/>
      <c r="E41" s="60">
        <v>22326</v>
      </c>
      <c r="F41" s="58" t="s">
        <v>77</v>
      </c>
    </row>
    <row r="42" spans="2:6" ht="22.15" customHeight="1" x14ac:dyDescent="0.25">
      <c r="B42" s="14" t="s">
        <v>98</v>
      </c>
      <c r="C42" s="7"/>
      <c r="E42" s="60">
        <v>6766</v>
      </c>
      <c r="F42" s="58" t="s">
        <v>79</v>
      </c>
    </row>
    <row r="43" spans="2:6" ht="22.15" customHeight="1" x14ac:dyDescent="0.25">
      <c r="B43" s="14" t="s">
        <v>99</v>
      </c>
      <c r="C43" s="7"/>
      <c r="E43" s="60">
        <v>7092</v>
      </c>
      <c r="F43" s="58" t="s">
        <v>79</v>
      </c>
    </row>
    <row r="44" spans="2:6" ht="22.15" customHeight="1" x14ac:dyDescent="0.25">
      <c r="B44" s="14" t="s">
        <v>100</v>
      </c>
      <c r="C44" s="7"/>
      <c r="E44" s="60">
        <v>3131</v>
      </c>
      <c r="F44" s="58" t="s">
        <v>79</v>
      </c>
    </row>
    <row r="45" spans="2:6" ht="22.15" customHeight="1" x14ac:dyDescent="0.25">
      <c r="B45" s="14" t="s">
        <v>101</v>
      </c>
      <c r="C45" s="7"/>
      <c r="E45" s="60">
        <v>6310</v>
      </c>
      <c r="F45" s="58" t="s">
        <v>79</v>
      </c>
    </row>
    <row r="46" spans="2:6" ht="22.15" customHeight="1" x14ac:dyDescent="0.25">
      <c r="B46" s="14" t="s">
        <v>102</v>
      </c>
      <c r="C46" s="7"/>
      <c r="E46" s="60">
        <v>2298</v>
      </c>
      <c r="F46" s="58" t="s">
        <v>79</v>
      </c>
    </row>
    <row r="47" spans="2:6" ht="22.15" customHeight="1" x14ac:dyDescent="0.25">
      <c r="B47" s="14" t="s">
        <v>103</v>
      </c>
      <c r="C47" s="7"/>
      <c r="E47" s="60">
        <v>173156</v>
      </c>
      <c r="F47" s="58" t="s">
        <v>95</v>
      </c>
    </row>
    <row r="48" spans="2:6" ht="22.15" customHeight="1" x14ac:dyDescent="0.25">
      <c r="B48" s="14" t="s">
        <v>104</v>
      </c>
      <c r="C48" s="7"/>
      <c r="E48" s="60">
        <v>52061</v>
      </c>
      <c r="F48" s="58" t="s">
        <v>77</v>
      </c>
    </row>
    <row r="49" spans="2:6" ht="22.15" customHeight="1" x14ac:dyDescent="0.25">
      <c r="B49" s="14" t="s">
        <v>105</v>
      </c>
      <c r="C49" s="7"/>
      <c r="E49" s="60">
        <v>18865</v>
      </c>
      <c r="F49" s="58" t="s">
        <v>79</v>
      </c>
    </row>
    <row r="50" spans="2:6" ht="22.15" customHeight="1" x14ac:dyDescent="0.25">
      <c r="B50" s="14" t="s">
        <v>106</v>
      </c>
      <c r="C50" s="7"/>
      <c r="E50" s="60">
        <v>27873</v>
      </c>
      <c r="F50" s="58" t="s">
        <v>79</v>
      </c>
    </row>
    <row r="51" spans="2:6" ht="22.15" customHeight="1" x14ac:dyDescent="0.25">
      <c r="B51" s="14" t="s">
        <v>107</v>
      </c>
      <c r="C51" s="7"/>
      <c r="E51" s="60">
        <v>11711</v>
      </c>
      <c r="F51" s="58" t="s">
        <v>79</v>
      </c>
    </row>
    <row r="52" spans="2:6" ht="22.15" customHeight="1" x14ac:dyDescent="0.25">
      <c r="B52" s="14" t="s">
        <v>108</v>
      </c>
      <c r="C52" s="51"/>
      <c r="D52" s="143"/>
      <c r="E52" s="60">
        <v>20693</v>
      </c>
      <c r="F52" s="58" t="s">
        <v>79</v>
      </c>
    </row>
    <row r="53" spans="2:6" ht="22.15" customHeight="1" x14ac:dyDescent="0.25">
      <c r="B53" s="14" t="s">
        <v>109</v>
      </c>
      <c r="C53" s="7"/>
      <c r="E53" s="60">
        <v>11168</v>
      </c>
      <c r="F53" s="58" t="s">
        <v>79</v>
      </c>
    </row>
    <row r="54" spans="2:6" ht="22.15" customHeight="1" x14ac:dyDescent="0.25">
      <c r="B54" s="14" t="s">
        <v>110</v>
      </c>
      <c r="C54" s="7"/>
      <c r="E54" s="60">
        <v>5727</v>
      </c>
      <c r="F54" s="58" t="s">
        <v>79</v>
      </c>
    </row>
    <row r="55" spans="2:6" ht="22.15" customHeight="1" x14ac:dyDescent="0.25">
      <c r="B55" s="14" t="s">
        <v>111</v>
      </c>
      <c r="C55" s="7"/>
      <c r="E55" s="60">
        <v>21040</v>
      </c>
      <c r="F55" s="58" t="s">
        <v>79</v>
      </c>
    </row>
    <row r="56" spans="2:6" ht="22.15" customHeight="1" x14ac:dyDescent="0.25">
      <c r="B56" s="14" t="s">
        <v>112</v>
      </c>
      <c r="C56" s="7"/>
      <c r="E56" s="60">
        <v>6716</v>
      </c>
      <c r="F56" s="58" t="s">
        <v>79</v>
      </c>
    </row>
    <row r="57" spans="2:6" ht="22.15" customHeight="1" x14ac:dyDescent="0.25">
      <c r="B57" s="14" t="s">
        <v>113</v>
      </c>
      <c r="C57" s="7"/>
      <c r="E57" s="60">
        <v>2787</v>
      </c>
      <c r="F57" s="58" t="s">
        <v>79</v>
      </c>
    </row>
    <row r="58" spans="2:6" ht="22.15" customHeight="1" x14ac:dyDescent="0.25">
      <c r="B58" s="14" t="s">
        <v>114</v>
      </c>
      <c r="C58" s="7"/>
      <c r="E58" s="60">
        <v>14431</v>
      </c>
      <c r="F58" s="58" t="s">
        <v>77</v>
      </c>
    </row>
    <row r="59" spans="2:6" ht="22.15" customHeight="1" x14ac:dyDescent="0.25">
      <c r="B59" s="14" t="s">
        <v>115</v>
      </c>
      <c r="C59" s="7"/>
      <c r="E59" s="60">
        <v>82590</v>
      </c>
      <c r="F59" s="58" t="s">
        <v>77</v>
      </c>
    </row>
    <row r="60" spans="2:6" ht="22.15" customHeight="1" x14ac:dyDescent="0.25">
      <c r="B60" s="14" t="s">
        <v>116</v>
      </c>
      <c r="C60" s="7"/>
      <c r="E60" s="60">
        <v>3826</v>
      </c>
      <c r="F60" s="58" t="s">
        <v>79</v>
      </c>
    </row>
    <row r="61" spans="2:6" ht="22.15" customHeight="1" x14ac:dyDescent="0.25">
      <c r="B61" s="14" t="s">
        <v>117</v>
      </c>
      <c r="C61" s="7"/>
      <c r="E61" s="60">
        <v>21984</v>
      </c>
      <c r="F61" s="58" t="s">
        <v>79</v>
      </c>
    </row>
    <row r="62" spans="2:6" ht="22.15" customHeight="1" x14ac:dyDescent="0.25">
      <c r="B62" s="14" t="s">
        <v>118</v>
      </c>
      <c r="C62" s="7"/>
      <c r="E62" s="60">
        <v>17436</v>
      </c>
      <c r="F62" s="58" t="s">
        <v>79</v>
      </c>
    </row>
    <row r="63" spans="2:6" ht="22.15" customHeight="1" x14ac:dyDescent="0.25">
      <c r="B63" s="14" t="s">
        <v>119</v>
      </c>
      <c r="C63" s="7"/>
      <c r="E63" s="60">
        <v>116643</v>
      </c>
      <c r="F63" s="58" t="s">
        <v>77</v>
      </c>
    </row>
    <row r="64" spans="2:6" ht="22.15" customHeight="1" x14ac:dyDescent="0.25">
      <c r="B64" s="14" t="s">
        <v>120</v>
      </c>
      <c r="C64" s="7"/>
      <c r="E64" s="60">
        <v>1498</v>
      </c>
      <c r="F64" s="58" t="s">
        <v>79</v>
      </c>
    </row>
    <row r="65" spans="2:6" ht="22.15" customHeight="1" x14ac:dyDescent="0.25">
      <c r="B65" s="14" t="s">
        <v>121</v>
      </c>
      <c r="C65" s="7"/>
      <c r="E65" s="60">
        <v>78706</v>
      </c>
      <c r="F65" s="58" t="s">
        <v>95</v>
      </c>
    </row>
    <row r="66" spans="2:6" ht="22.15" customHeight="1" x14ac:dyDescent="0.25">
      <c r="B66" s="14" t="s">
        <v>122</v>
      </c>
      <c r="C66" s="7"/>
      <c r="E66" s="60">
        <v>15835</v>
      </c>
      <c r="F66" s="58" t="s">
        <v>79</v>
      </c>
    </row>
    <row r="67" spans="2:6" ht="22.15" customHeight="1" x14ac:dyDescent="0.25">
      <c r="B67" s="14" t="s">
        <v>123</v>
      </c>
      <c r="C67" s="7"/>
      <c r="E67" s="60">
        <v>33644</v>
      </c>
      <c r="F67" s="58" t="s">
        <v>79</v>
      </c>
    </row>
    <row r="68" spans="2:6" ht="22.15" customHeight="1" x14ac:dyDescent="0.25">
      <c r="B68" s="14" t="s">
        <v>124</v>
      </c>
      <c r="C68" s="7"/>
      <c r="E68" s="60">
        <v>6205</v>
      </c>
      <c r="F68" s="58" t="s">
        <v>79</v>
      </c>
    </row>
    <row r="69" spans="2:6" ht="22.15" customHeight="1" x14ac:dyDescent="0.25">
      <c r="B69" s="14" t="s">
        <v>125</v>
      </c>
      <c r="C69" s="7"/>
      <c r="E69" s="60">
        <v>30748</v>
      </c>
      <c r="F69" s="58" t="s">
        <v>77</v>
      </c>
    </row>
    <row r="70" spans="2:6" ht="22.15" customHeight="1" x14ac:dyDescent="0.25">
      <c r="B70" s="14" t="s">
        <v>126</v>
      </c>
      <c r="C70" s="7"/>
      <c r="E70" s="60">
        <v>13233</v>
      </c>
      <c r="F70" s="58" t="s">
        <v>79</v>
      </c>
    </row>
    <row r="71" spans="2:6" ht="22.15" customHeight="1" x14ac:dyDescent="0.25">
      <c r="B71" s="14" t="s">
        <v>127</v>
      </c>
      <c r="C71" s="7"/>
      <c r="E71" s="60">
        <v>6463</v>
      </c>
      <c r="F71" s="58" t="s">
        <v>79</v>
      </c>
    </row>
    <row r="72" spans="2:6" ht="22.15" customHeight="1" x14ac:dyDescent="0.25">
      <c r="B72" s="14" t="s">
        <v>128</v>
      </c>
      <c r="C72" s="7"/>
      <c r="E72" s="60">
        <v>4934</v>
      </c>
      <c r="F72" s="58" t="s">
        <v>79</v>
      </c>
    </row>
    <row r="73" spans="2:6" ht="22.15" customHeight="1" x14ac:dyDescent="0.25">
      <c r="B73" s="14" t="s">
        <v>129</v>
      </c>
      <c r="C73" s="7"/>
      <c r="E73" s="60">
        <v>195274</v>
      </c>
      <c r="F73" s="58" t="s">
        <v>95</v>
      </c>
    </row>
    <row r="74" spans="2:6" ht="22.15" customHeight="1" x14ac:dyDescent="0.25">
      <c r="B74" s="14" t="s">
        <v>130</v>
      </c>
      <c r="C74" s="7"/>
      <c r="E74" s="60">
        <v>34737</v>
      </c>
      <c r="F74" s="58" t="s">
        <v>79</v>
      </c>
    </row>
    <row r="75" spans="2:6" ht="22.15" customHeight="1" x14ac:dyDescent="0.25">
      <c r="B75" s="14" t="s">
        <v>131</v>
      </c>
      <c r="C75" s="7"/>
      <c r="E75" s="60">
        <v>15530</v>
      </c>
      <c r="F75" s="58" t="s">
        <v>79</v>
      </c>
    </row>
    <row r="76" spans="2:6" ht="22.15" customHeight="1" x14ac:dyDescent="0.25">
      <c r="B76" s="14" t="s">
        <v>132</v>
      </c>
      <c r="C76" s="7"/>
      <c r="E76" s="60">
        <v>13840</v>
      </c>
      <c r="F76" s="58" t="s">
        <v>79</v>
      </c>
    </row>
    <row r="77" spans="2:6" ht="22.15" customHeight="1" x14ac:dyDescent="0.25">
      <c r="B77" s="14" t="s">
        <v>133</v>
      </c>
      <c r="C77" s="7"/>
      <c r="E77" s="60">
        <v>51974</v>
      </c>
      <c r="F77" s="58" t="s">
        <v>77</v>
      </c>
    </row>
    <row r="78" spans="2:6" ht="22.15" customHeight="1" x14ac:dyDescent="0.25">
      <c r="B78" s="14" t="s">
        <v>134</v>
      </c>
      <c r="C78" s="7"/>
      <c r="E78" s="60">
        <v>15950</v>
      </c>
      <c r="F78" s="58" t="s">
        <v>79</v>
      </c>
    </row>
    <row r="79" spans="2:6" ht="22.15" customHeight="1" x14ac:dyDescent="0.25">
      <c r="B79" s="14" t="s">
        <v>135</v>
      </c>
      <c r="C79" s="7"/>
      <c r="E79" s="60">
        <v>8031</v>
      </c>
      <c r="F79" s="58" t="s">
        <v>79</v>
      </c>
    </row>
    <row r="80" spans="2:6" ht="22.15" customHeight="1" x14ac:dyDescent="0.25">
      <c r="B80" s="14" t="s">
        <v>136</v>
      </c>
      <c r="C80" s="7"/>
      <c r="E80" s="60">
        <v>34391</v>
      </c>
      <c r="F80" s="58" t="s">
        <v>79</v>
      </c>
    </row>
    <row r="81" spans="2:6" ht="22.15" customHeight="1" x14ac:dyDescent="0.25">
      <c r="B81" s="14" t="s">
        <v>137</v>
      </c>
      <c r="C81" s="7"/>
      <c r="E81" s="60">
        <v>5425</v>
      </c>
      <c r="F81" s="58" t="s">
        <v>79</v>
      </c>
    </row>
    <row r="82" spans="2:6" ht="22.15" customHeight="1" x14ac:dyDescent="0.25">
      <c r="B82" s="14" t="s">
        <v>138</v>
      </c>
      <c r="C82" s="7"/>
      <c r="E82" s="60">
        <v>9086</v>
      </c>
      <c r="F82" s="58" t="s">
        <v>79</v>
      </c>
    </row>
    <row r="83" spans="2:6" ht="22.15" customHeight="1" x14ac:dyDescent="0.25">
      <c r="B83" s="14" t="s">
        <v>139</v>
      </c>
      <c r="C83" s="7"/>
      <c r="E83" s="60">
        <v>23707</v>
      </c>
      <c r="F83" s="58" t="s">
        <v>77</v>
      </c>
    </row>
    <row r="84" spans="2:6" ht="22.15" customHeight="1" x14ac:dyDescent="0.25">
      <c r="B84" s="14" t="s">
        <v>140</v>
      </c>
      <c r="C84" s="7"/>
      <c r="E84" s="60">
        <v>213876</v>
      </c>
      <c r="F84" s="58" t="s">
        <v>95</v>
      </c>
    </row>
    <row r="85" spans="2:6" ht="22.15" customHeight="1" x14ac:dyDescent="0.25">
      <c r="B85" s="14" t="s">
        <v>141</v>
      </c>
      <c r="C85" s="7"/>
      <c r="E85" s="60">
        <v>2694</v>
      </c>
      <c r="F85" s="58" t="s">
        <v>79</v>
      </c>
    </row>
    <row r="86" spans="2:6" ht="22.15" customHeight="1" x14ac:dyDescent="0.25">
      <c r="B86" s="14" t="s">
        <v>142</v>
      </c>
      <c r="C86" s="7"/>
      <c r="E86" s="60">
        <v>52472</v>
      </c>
      <c r="F86" s="58" t="s">
        <v>77</v>
      </c>
    </row>
    <row r="87" spans="2:6" ht="22.15" customHeight="1" x14ac:dyDescent="0.25">
      <c r="B87" s="14" t="s">
        <v>143</v>
      </c>
      <c r="C87" s="7"/>
      <c r="E87" s="60">
        <v>15450</v>
      </c>
      <c r="F87" s="58" t="s">
        <v>79</v>
      </c>
    </row>
    <row r="88" spans="2:6" ht="22.15" customHeight="1" x14ac:dyDescent="0.25">
      <c r="B88" s="14" t="s">
        <v>144</v>
      </c>
      <c r="C88" s="7"/>
      <c r="E88" s="60">
        <v>3202</v>
      </c>
      <c r="F88" s="58" t="s">
        <v>79</v>
      </c>
    </row>
    <row r="89" spans="2:6" ht="22.15" customHeight="1" x14ac:dyDescent="0.25">
      <c r="B89" s="14" t="s">
        <v>145</v>
      </c>
      <c r="C89" s="7"/>
      <c r="E89" s="60">
        <v>13683</v>
      </c>
      <c r="F89" s="58" t="s">
        <v>79</v>
      </c>
    </row>
    <row r="90" spans="2:6" ht="22.15" customHeight="1" x14ac:dyDescent="0.25">
      <c r="B90" s="14" t="s">
        <v>146</v>
      </c>
      <c r="C90" s="7"/>
      <c r="E90" s="60">
        <v>6578</v>
      </c>
      <c r="F90" s="58" t="s">
        <v>79</v>
      </c>
    </row>
    <row r="91" spans="2:6" ht="22.15" customHeight="1" x14ac:dyDescent="0.25">
      <c r="B91" s="14" t="s">
        <v>147</v>
      </c>
      <c r="C91" s="7"/>
      <c r="E91" s="60">
        <v>6934</v>
      </c>
      <c r="F91" s="58" t="s">
        <v>79</v>
      </c>
    </row>
    <row r="92" spans="2:6" ht="22.15" customHeight="1" x14ac:dyDescent="0.25">
      <c r="B92" s="14" t="s">
        <v>148</v>
      </c>
      <c r="C92" s="7"/>
      <c r="E92" s="60">
        <v>6565</v>
      </c>
      <c r="F92" s="58" t="s">
        <v>79</v>
      </c>
    </row>
    <row r="93" spans="2:6" ht="22.15" customHeight="1" x14ac:dyDescent="0.25">
      <c r="B93" s="14" t="s">
        <v>149</v>
      </c>
      <c r="C93" s="7"/>
      <c r="E93" s="60">
        <v>17632</v>
      </c>
      <c r="F93" s="58" t="s">
        <v>79</v>
      </c>
    </row>
    <row r="94" spans="2:6" ht="22.15" customHeight="1" x14ac:dyDescent="0.25">
      <c r="B94" s="14" t="s">
        <v>150</v>
      </c>
      <c r="C94" s="7"/>
      <c r="E94" s="60">
        <v>8542</v>
      </c>
      <c r="F94" s="58" t="s">
        <v>79</v>
      </c>
    </row>
    <row r="95" spans="2:6" ht="22.15" customHeight="1" x14ac:dyDescent="0.25">
      <c r="B95" s="14" t="s">
        <v>151</v>
      </c>
      <c r="C95" s="7"/>
      <c r="E95" s="60">
        <v>37426</v>
      </c>
      <c r="F95" s="58" t="s">
        <v>77</v>
      </c>
    </row>
    <row r="96" spans="2:6" ht="22.15" customHeight="1" x14ac:dyDescent="0.25">
      <c r="B96" s="14" t="s">
        <v>152</v>
      </c>
      <c r="C96" s="7"/>
      <c r="E96" s="60">
        <v>17700</v>
      </c>
      <c r="F96" s="58" t="s">
        <v>79</v>
      </c>
    </row>
    <row r="97" spans="2:6" ht="22.15" customHeight="1" x14ac:dyDescent="0.25">
      <c r="B97" s="14" t="s">
        <v>153</v>
      </c>
      <c r="C97" s="7"/>
      <c r="E97" s="60">
        <v>141889</v>
      </c>
      <c r="F97" s="58" t="s">
        <v>77</v>
      </c>
    </row>
    <row r="98" spans="2:6" ht="22.15" customHeight="1" x14ac:dyDescent="0.25">
      <c r="B98" s="14" t="s">
        <v>154</v>
      </c>
      <c r="C98" s="7"/>
      <c r="E98" s="60">
        <v>16994</v>
      </c>
      <c r="F98" s="58" t="s">
        <v>79</v>
      </c>
    </row>
    <row r="99" spans="2:6" ht="22.15" customHeight="1" x14ac:dyDescent="0.25">
      <c r="B99" s="14" t="s">
        <v>155</v>
      </c>
      <c r="C99" s="7"/>
      <c r="E99" s="60">
        <v>3822</v>
      </c>
      <c r="F99" s="58" t="s">
        <v>79</v>
      </c>
    </row>
    <row r="100" spans="2:6" ht="22.15" customHeight="1" x14ac:dyDescent="0.25">
      <c r="B100" s="14" t="s">
        <v>156</v>
      </c>
      <c r="C100" s="7"/>
      <c r="E100" s="60">
        <v>17452</v>
      </c>
      <c r="F100" s="58" t="s">
        <v>77</v>
      </c>
    </row>
    <row r="101" spans="2:6" ht="22.15" customHeight="1" x14ac:dyDescent="0.25">
      <c r="B101" s="14" t="s">
        <v>157</v>
      </c>
      <c r="C101" s="7"/>
      <c r="E101" s="60">
        <v>46385</v>
      </c>
      <c r="F101" s="58" t="s">
        <v>79</v>
      </c>
    </row>
    <row r="102" spans="2:6" ht="22.15" customHeight="1" x14ac:dyDescent="0.25">
      <c r="B102" s="14" t="s">
        <v>158</v>
      </c>
      <c r="C102" s="7"/>
      <c r="E102" s="60">
        <v>3244</v>
      </c>
      <c r="F102" s="58" t="s">
        <v>79</v>
      </c>
    </row>
    <row r="103" spans="2:6" ht="22.15" customHeight="1" x14ac:dyDescent="0.25">
      <c r="B103" s="14" t="s">
        <v>159</v>
      </c>
      <c r="C103" s="7"/>
      <c r="E103" s="60">
        <v>4410</v>
      </c>
      <c r="F103" s="58" t="s">
        <v>79</v>
      </c>
    </row>
    <row r="104" spans="2:6" ht="22.15" customHeight="1" x14ac:dyDescent="0.25">
      <c r="B104" s="14" t="s">
        <v>160</v>
      </c>
      <c r="C104" s="7"/>
      <c r="E104" s="60">
        <v>20633</v>
      </c>
      <c r="F104" s="58" t="s">
        <v>79</v>
      </c>
    </row>
    <row r="105" spans="2:6" ht="22.15" customHeight="1" x14ac:dyDescent="0.25">
      <c r="B105" s="14" t="s">
        <v>161</v>
      </c>
      <c r="C105" s="7"/>
      <c r="E105" s="60">
        <v>20887</v>
      </c>
      <c r="F105" s="58" t="s">
        <v>95</v>
      </c>
    </row>
    <row r="106" spans="2:6" ht="22.15" customHeight="1" x14ac:dyDescent="0.25">
      <c r="B106" s="14" t="s">
        <v>162</v>
      </c>
      <c r="C106" s="7"/>
      <c r="E106" s="60">
        <v>31440</v>
      </c>
      <c r="F106" s="58" t="s">
        <v>77</v>
      </c>
    </row>
    <row r="107" spans="2:6" ht="22.15" customHeight="1" x14ac:dyDescent="0.25">
      <c r="B107" s="14" t="s">
        <v>163</v>
      </c>
      <c r="C107" s="7"/>
      <c r="E107" s="60">
        <v>35740</v>
      </c>
      <c r="F107" s="58" t="s">
        <v>77</v>
      </c>
    </row>
    <row r="108" spans="2:6" ht="22.15" customHeight="1" x14ac:dyDescent="0.25">
      <c r="B108" s="14" t="s">
        <v>164</v>
      </c>
      <c r="C108" s="7"/>
      <c r="E108" s="60">
        <v>26534</v>
      </c>
      <c r="F108" s="58" t="s">
        <v>79</v>
      </c>
    </row>
    <row r="109" spans="2:6" ht="22.15" customHeight="1" x14ac:dyDescent="0.25">
      <c r="B109" s="14" t="s">
        <v>165</v>
      </c>
      <c r="C109" s="7"/>
      <c r="E109" s="60">
        <v>12731</v>
      </c>
      <c r="F109" s="58" t="s">
        <v>79</v>
      </c>
    </row>
    <row r="110" spans="2:6" ht="22.15" customHeight="1" x14ac:dyDescent="0.25">
      <c r="B110" s="14" t="s">
        <v>166</v>
      </c>
      <c r="C110" s="7"/>
      <c r="E110" s="60">
        <v>53881</v>
      </c>
      <c r="F110" s="58" t="s">
        <v>79</v>
      </c>
    </row>
    <row r="111" spans="2:6" ht="22.15" customHeight="1" x14ac:dyDescent="0.25">
      <c r="B111" s="14" t="s">
        <v>167</v>
      </c>
      <c r="C111" s="7"/>
      <c r="E111" s="60">
        <v>48366</v>
      </c>
      <c r="F111" s="58" t="s">
        <v>77</v>
      </c>
    </row>
    <row r="112" spans="2:6" ht="22.15" customHeight="1" x14ac:dyDescent="0.25">
      <c r="B112" s="14" t="s">
        <v>168</v>
      </c>
      <c r="C112" s="7"/>
      <c r="E112" s="60">
        <v>67859</v>
      </c>
      <c r="F112" s="58" t="s">
        <v>77</v>
      </c>
    </row>
    <row r="113" spans="2:6" ht="22.15" customHeight="1" x14ac:dyDescent="0.25">
      <c r="B113" s="14" t="s">
        <v>169</v>
      </c>
      <c r="C113" s="7"/>
      <c r="E113" s="60">
        <v>55654</v>
      </c>
      <c r="F113" s="58" t="s">
        <v>77</v>
      </c>
    </row>
    <row r="114" spans="2:6" ht="22.15" customHeight="1" x14ac:dyDescent="0.25">
      <c r="B114" s="14" t="s">
        <v>170</v>
      </c>
      <c r="C114" s="7"/>
      <c r="E114" s="60">
        <v>7836</v>
      </c>
      <c r="F114" s="58" t="s">
        <v>79</v>
      </c>
    </row>
    <row r="115" spans="2:6" ht="22.15" customHeight="1" x14ac:dyDescent="0.25">
      <c r="B115" s="14" t="s">
        <v>171</v>
      </c>
      <c r="C115" s="7"/>
      <c r="E115" s="60">
        <v>7873</v>
      </c>
      <c r="F115" s="58" t="s">
        <v>79</v>
      </c>
    </row>
    <row r="116" spans="2:6" ht="22.15" customHeight="1" x14ac:dyDescent="0.25">
      <c r="B116" s="14" t="s">
        <v>172</v>
      </c>
      <c r="C116" s="7"/>
      <c r="E116" s="60">
        <v>59404</v>
      </c>
      <c r="F116" s="58" t="s">
        <v>77</v>
      </c>
    </row>
    <row r="117" spans="2:6" ht="22.15" customHeight="1" x14ac:dyDescent="0.25">
      <c r="B117" s="14" t="s">
        <v>173</v>
      </c>
      <c r="C117" s="7"/>
      <c r="E117" s="60">
        <v>5090</v>
      </c>
      <c r="F117" s="58" t="s">
        <v>79</v>
      </c>
    </row>
    <row r="118" spans="2:6" ht="22.15" customHeight="1" x14ac:dyDescent="0.25">
      <c r="B118" s="14" t="s">
        <v>174</v>
      </c>
      <c r="C118" s="7"/>
      <c r="E118" s="60">
        <v>5265</v>
      </c>
      <c r="F118" s="58" t="s">
        <v>79</v>
      </c>
    </row>
    <row r="119" spans="2:6" ht="22.15" customHeight="1" x14ac:dyDescent="0.25">
      <c r="B119" s="14" t="s">
        <v>175</v>
      </c>
      <c r="C119" s="7"/>
      <c r="E119" s="60">
        <v>4419</v>
      </c>
      <c r="F119" s="58" t="s">
        <v>79</v>
      </c>
    </row>
    <row r="120" spans="2:6" ht="22.15" customHeight="1" x14ac:dyDescent="0.25">
      <c r="B120" s="14" t="s">
        <v>176</v>
      </c>
      <c r="C120" s="7"/>
      <c r="E120" s="60">
        <v>3225</v>
      </c>
      <c r="F120" s="58" t="s">
        <v>79</v>
      </c>
    </row>
    <row r="121" spans="2:6" ht="22.15" customHeight="1" x14ac:dyDescent="0.25">
      <c r="B121" s="14" t="s">
        <v>177</v>
      </c>
      <c r="C121" s="7"/>
      <c r="E121" s="60">
        <v>2953</v>
      </c>
      <c r="F121" s="58" t="s">
        <v>79</v>
      </c>
    </row>
    <row r="122" spans="2:6" ht="22.15" customHeight="1" x14ac:dyDescent="0.25">
      <c r="B122" s="14" t="s">
        <v>178</v>
      </c>
      <c r="C122" s="7"/>
      <c r="E122" s="60">
        <v>26650</v>
      </c>
      <c r="F122" s="58" t="s">
        <v>79</v>
      </c>
    </row>
    <row r="123" spans="2:6" ht="22.15" customHeight="1" x14ac:dyDescent="0.25">
      <c r="B123" s="14" t="s">
        <v>179</v>
      </c>
      <c r="C123" s="7"/>
      <c r="E123" s="60">
        <v>3381</v>
      </c>
      <c r="F123" s="58" t="s">
        <v>79</v>
      </c>
    </row>
    <row r="124" spans="2:6" ht="22.15" customHeight="1" x14ac:dyDescent="0.25">
      <c r="B124" s="14" t="s">
        <v>180</v>
      </c>
      <c r="C124" s="7"/>
      <c r="E124" s="60">
        <v>3781</v>
      </c>
      <c r="F124" s="58" t="s">
        <v>79</v>
      </c>
    </row>
    <row r="125" spans="2:6" ht="22.15" customHeight="1" x14ac:dyDescent="0.25">
      <c r="B125" s="14" t="s">
        <v>181</v>
      </c>
      <c r="C125" s="7"/>
      <c r="E125" s="60">
        <v>5402</v>
      </c>
      <c r="F125" s="58" t="s">
        <v>79</v>
      </c>
    </row>
    <row r="126" spans="2:6" ht="22.15" customHeight="1" x14ac:dyDescent="0.25">
      <c r="B126" s="14" t="s">
        <v>182</v>
      </c>
      <c r="C126" s="7"/>
      <c r="E126" s="60">
        <v>165675</v>
      </c>
      <c r="F126" s="58" t="s">
        <v>95</v>
      </c>
    </row>
    <row r="127" spans="2:6" ht="22.15" customHeight="1" x14ac:dyDescent="0.25">
      <c r="B127" s="14" t="s">
        <v>183</v>
      </c>
      <c r="C127" s="7"/>
      <c r="E127" s="60">
        <v>12237</v>
      </c>
      <c r="F127" s="58" t="s">
        <v>79</v>
      </c>
    </row>
    <row r="128" spans="2:6" ht="22.15" customHeight="1" x14ac:dyDescent="0.25">
      <c r="B128" s="14" t="s">
        <v>184</v>
      </c>
      <c r="C128" s="7"/>
      <c r="E128" s="60">
        <v>13990</v>
      </c>
      <c r="F128" s="58" t="s">
        <v>79</v>
      </c>
    </row>
    <row r="129" spans="2:6" ht="22.15" customHeight="1" x14ac:dyDescent="0.25">
      <c r="B129" s="14" t="s">
        <v>185</v>
      </c>
      <c r="C129" s="7"/>
      <c r="E129" s="60">
        <v>40137</v>
      </c>
      <c r="F129" s="58" t="s">
        <v>77</v>
      </c>
    </row>
    <row r="130" spans="2:6" ht="22.15" customHeight="1" x14ac:dyDescent="0.25">
      <c r="B130" s="14" t="s">
        <v>186</v>
      </c>
      <c r="C130" s="7"/>
      <c r="E130" s="60">
        <v>156488</v>
      </c>
      <c r="F130" s="58" t="s">
        <v>77</v>
      </c>
    </row>
    <row r="131" spans="2:6" ht="22.15" customHeight="1" x14ac:dyDescent="0.25">
      <c r="B131" s="14" t="s">
        <v>187</v>
      </c>
      <c r="C131" s="7"/>
      <c r="E131" s="60">
        <v>8404</v>
      </c>
      <c r="F131" s="58" t="s">
        <v>79</v>
      </c>
    </row>
    <row r="132" spans="2:6" ht="22.15" customHeight="1" x14ac:dyDescent="0.25">
      <c r="B132" s="14" t="s">
        <v>188</v>
      </c>
      <c r="C132" s="7"/>
      <c r="E132" s="60">
        <v>40233</v>
      </c>
      <c r="F132" s="58" t="s">
        <v>77</v>
      </c>
    </row>
    <row r="133" spans="2:6" ht="22.15" customHeight="1" x14ac:dyDescent="0.25">
      <c r="B133" s="14" t="s">
        <v>189</v>
      </c>
      <c r="C133" s="7"/>
      <c r="E133" s="60">
        <v>24072</v>
      </c>
      <c r="F133" s="58" t="s">
        <v>77</v>
      </c>
    </row>
    <row r="134" spans="2:6" ht="22.15" customHeight="1" x14ac:dyDescent="0.25">
      <c r="B134" s="14" t="s">
        <v>190</v>
      </c>
      <c r="C134" s="7"/>
      <c r="E134" s="60">
        <v>33583</v>
      </c>
      <c r="F134" s="58" t="s">
        <v>77</v>
      </c>
    </row>
    <row r="135" spans="2:6" ht="22.15" customHeight="1" x14ac:dyDescent="0.25">
      <c r="B135" s="14" t="s">
        <v>191</v>
      </c>
      <c r="C135" s="7"/>
      <c r="E135" s="60">
        <v>24231</v>
      </c>
      <c r="F135" s="58" t="s">
        <v>77</v>
      </c>
    </row>
    <row r="136" spans="2:6" ht="22.15" customHeight="1" x14ac:dyDescent="0.25">
      <c r="B136" s="14" t="s">
        <v>192</v>
      </c>
      <c r="C136" s="7"/>
      <c r="E136" s="60">
        <v>130091</v>
      </c>
      <c r="F136" s="58" t="s">
        <v>77</v>
      </c>
    </row>
    <row r="137" spans="2:6" ht="22.15" customHeight="1" x14ac:dyDescent="0.25">
      <c r="B137" s="14" t="s">
        <v>193</v>
      </c>
      <c r="C137" s="7"/>
      <c r="E137" s="60">
        <v>545143</v>
      </c>
      <c r="F137" s="58" t="s">
        <v>95</v>
      </c>
    </row>
    <row r="138" spans="2:6" ht="22.15" customHeight="1" x14ac:dyDescent="0.25">
      <c r="B138" s="14" t="s">
        <v>194</v>
      </c>
      <c r="C138" s="7"/>
      <c r="E138" s="60">
        <v>72344</v>
      </c>
      <c r="F138" s="58" t="s">
        <v>77</v>
      </c>
    </row>
    <row r="139" spans="2:6" ht="22.15" customHeight="1" x14ac:dyDescent="0.25">
      <c r="B139" s="14" t="s">
        <v>195</v>
      </c>
      <c r="C139" s="7"/>
      <c r="E139" s="60">
        <v>202701</v>
      </c>
      <c r="F139" s="58" t="s">
        <v>95</v>
      </c>
    </row>
    <row r="140" spans="2:6" ht="22.15" customHeight="1" x14ac:dyDescent="0.25">
      <c r="B140" s="14" t="s">
        <v>196</v>
      </c>
      <c r="C140" s="7"/>
      <c r="E140" s="60">
        <v>26986</v>
      </c>
      <c r="F140" s="58" t="s">
        <v>79</v>
      </c>
    </row>
    <row r="141" spans="2:6" ht="22.15" customHeight="1" x14ac:dyDescent="0.25">
      <c r="B141" s="14" t="s">
        <v>197</v>
      </c>
      <c r="C141" s="7"/>
      <c r="E141" s="60">
        <v>17160</v>
      </c>
      <c r="F141" s="58" t="s">
        <v>79</v>
      </c>
    </row>
    <row r="142" spans="2:6" ht="22.15" customHeight="1" x14ac:dyDescent="0.25">
      <c r="B142" s="14" t="s">
        <v>198</v>
      </c>
      <c r="C142" s="7"/>
      <c r="E142" s="60">
        <v>47629</v>
      </c>
      <c r="F142" s="58" t="s">
        <v>77</v>
      </c>
    </row>
    <row r="143" spans="2:6" ht="22.15" customHeight="1" x14ac:dyDescent="0.25">
      <c r="B143" s="14" t="s">
        <v>199</v>
      </c>
      <c r="C143" s="7"/>
      <c r="E143" s="60">
        <v>6448</v>
      </c>
      <c r="F143" s="58" t="s">
        <v>79</v>
      </c>
    </row>
    <row r="144" spans="2:6" ht="22.15" customHeight="1" x14ac:dyDescent="0.25">
      <c r="B144" s="14" t="s">
        <v>200</v>
      </c>
      <c r="C144" s="7"/>
      <c r="E144" s="60">
        <v>14167</v>
      </c>
      <c r="F144" s="58" t="s">
        <v>79</v>
      </c>
    </row>
    <row r="145" spans="2:6" ht="22.15" customHeight="1" x14ac:dyDescent="0.25">
      <c r="B145" s="14" t="s">
        <v>201</v>
      </c>
      <c r="C145" s="7"/>
      <c r="E145" s="60">
        <v>87921</v>
      </c>
      <c r="F145" s="58" t="s">
        <v>77</v>
      </c>
    </row>
    <row r="146" spans="2:6" ht="22.15" customHeight="1" x14ac:dyDescent="0.25">
      <c r="B146" s="14" t="s">
        <v>202</v>
      </c>
      <c r="C146" s="7"/>
      <c r="E146" s="60">
        <v>137595</v>
      </c>
      <c r="F146" s="58" t="s">
        <v>95</v>
      </c>
    </row>
    <row r="147" spans="2:6" ht="22.15" customHeight="1" x14ac:dyDescent="0.25">
      <c r="B147" s="14" t="s">
        <v>203</v>
      </c>
      <c r="C147" s="7"/>
      <c r="E147" s="60">
        <v>18365</v>
      </c>
      <c r="F147" s="58" t="s">
        <v>79</v>
      </c>
    </row>
    <row r="148" spans="2:6" ht="22.15" customHeight="1" x14ac:dyDescent="0.25">
      <c r="B148" s="14" t="s">
        <v>204</v>
      </c>
      <c r="C148" s="7"/>
      <c r="E148" s="60">
        <v>2951</v>
      </c>
      <c r="F148" s="58" t="s">
        <v>79</v>
      </c>
    </row>
    <row r="149" spans="2:6" ht="22.15" customHeight="1" x14ac:dyDescent="0.25">
      <c r="B149" s="14" t="s">
        <v>205</v>
      </c>
      <c r="C149" s="7"/>
      <c r="E149" s="60">
        <v>49549</v>
      </c>
      <c r="F149" s="58" t="s">
        <v>77</v>
      </c>
    </row>
    <row r="150" spans="2:6" ht="22.15" customHeight="1" x14ac:dyDescent="0.25">
      <c r="B150" s="14" t="s">
        <v>206</v>
      </c>
      <c r="C150" s="7"/>
      <c r="E150" s="60">
        <v>39648</v>
      </c>
      <c r="F150" s="58" t="s">
        <v>77</v>
      </c>
    </row>
    <row r="151" spans="2:6" ht="22.15" customHeight="1" x14ac:dyDescent="0.25">
      <c r="B151" s="14" t="s">
        <v>207</v>
      </c>
      <c r="C151" s="7"/>
      <c r="E151" s="60">
        <v>3069</v>
      </c>
      <c r="F151" s="58" t="s">
        <v>79</v>
      </c>
    </row>
    <row r="152" spans="2:6" ht="22.15" customHeight="1" x14ac:dyDescent="0.25">
      <c r="B152" s="14" t="s">
        <v>208</v>
      </c>
      <c r="C152" s="7"/>
      <c r="E152" s="60">
        <v>174644</v>
      </c>
      <c r="F152" s="58" t="s">
        <v>95</v>
      </c>
    </row>
    <row r="153" spans="2:6" ht="22.15" customHeight="1" x14ac:dyDescent="0.25">
      <c r="B153" s="14" t="s">
        <v>209</v>
      </c>
      <c r="C153" s="7"/>
      <c r="E153" s="60">
        <v>19544</v>
      </c>
      <c r="F153" s="58" t="s">
        <v>79</v>
      </c>
    </row>
    <row r="154" spans="2:6" ht="22.15" customHeight="1" x14ac:dyDescent="0.25">
      <c r="B154" s="14" t="s">
        <v>210</v>
      </c>
      <c r="C154" s="7"/>
      <c r="E154" s="60">
        <v>4610</v>
      </c>
      <c r="F154" s="58" t="s">
        <v>79</v>
      </c>
    </row>
    <row r="155" spans="2:6" ht="22.15" customHeight="1" x14ac:dyDescent="0.25">
      <c r="B155" s="14" t="s">
        <v>211</v>
      </c>
      <c r="C155" s="7"/>
      <c r="E155" s="60">
        <v>7693</v>
      </c>
      <c r="F155" s="58" t="s">
        <v>79</v>
      </c>
    </row>
    <row r="156" spans="2:6" ht="22.15" customHeight="1" x14ac:dyDescent="0.25">
      <c r="B156" s="14" t="s">
        <v>212</v>
      </c>
      <c r="C156" s="7"/>
      <c r="E156" s="60">
        <v>6249</v>
      </c>
      <c r="F156" s="58" t="s">
        <v>79</v>
      </c>
    </row>
    <row r="157" spans="2:6" ht="22.15" customHeight="1" x14ac:dyDescent="0.25">
      <c r="B157" s="14" t="s">
        <v>213</v>
      </c>
      <c r="C157" s="7"/>
      <c r="E157" s="60">
        <v>3537</v>
      </c>
      <c r="F157" s="58" t="s">
        <v>79</v>
      </c>
    </row>
    <row r="158" spans="2:6" ht="22.15" customHeight="1" x14ac:dyDescent="0.25">
      <c r="B158" s="14" t="s">
        <v>214</v>
      </c>
      <c r="C158" s="7"/>
      <c r="E158" s="60">
        <v>12244</v>
      </c>
      <c r="F158" s="58" t="s">
        <v>79</v>
      </c>
    </row>
    <row r="159" spans="2:6" ht="22.15" customHeight="1" x14ac:dyDescent="0.25">
      <c r="B159" s="14" t="s">
        <v>215</v>
      </c>
      <c r="C159" s="7"/>
      <c r="E159" s="60">
        <v>12070</v>
      </c>
      <c r="F159" s="58" t="s">
        <v>79</v>
      </c>
    </row>
    <row r="160" spans="2:6" ht="22.15" customHeight="1" x14ac:dyDescent="0.25">
      <c r="B160" s="14" t="s">
        <v>216</v>
      </c>
      <c r="C160" s="7"/>
      <c r="E160" s="60">
        <v>6397</v>
      </c>
      <c r="F160" s="58" t="s">
        <v>79</v>
      </c>
    </row>
    <row r="161" spans="2:6" ht="22.15" customHeight="1" x14ac:dyDescent="0.25">
      <c r="B161" s="14" t="s">
        <v>217</v>
      </c>
      <c r="C161" s="7"/>
      <c r="E161" s="60">
        <v>21334</v>
      </c>
      <c r="F161" s="58" t="s">
        <v>79</v>
      </c>
    </row>
    <row r="162" spans="2:6" ht="22.15" customHeight="1" x14ac:dyDescent="0.25">
      <c r="B162" s="14" t="s">
        <v>218</v>
      </c>
      <c r="C162" s="7"/>
      <c r="E162" s="60">
        <v>8294</v>
      </c>
      <c r="F162" s="58" t="s">
        <v>79</v>
      </c>
    </row>
    <row r="163" spans="2:6" ht="22.15" customHeight="1" x14ac:dyDescent="0.25">
      <c r="B163" s="14" t="s">
        <v>219</v>
      </c>
      <c r="C163" s="7"/>
      <c r="E163" s="60">
        <v>9498</v>
      </c>
      <c r="F163" s="58" t="s">
        <v>79</v>
      </c>
    </row>
    <row r="164" spans="2:6" ht="22.15" customHeight="1" x14ac:dyDescent="0.25">
      <c r="B164" s="14" t="s">
        <v>220</v>
      </c>
      <c r="C164" s="7"/>
      <c r="E164" s="60">
        <v>67026</v>
      </c>
      <c r="F164" s="58" t="s">
        <v>95</v>
      </c>
    </row>
    <row r="165" spans="2:6" ht="22.15" customHeight="1" x14ac:dyDescent="0.25">
      <c r="B165" s="14" t="s">
        <v>221</v>
      </c>
      <c r="C165" s="7"/>
      <c r="E165" s="60">
        <v>17858</v>
      </c>
      <c r="F165" s="58" t="s">
        <v>79</v>
      </c>
    </row>
    <row r="166" spans="2:6" ht="22.15" customHeight="1" x14ac:dyDescent="0.25">
      <c r="B166" s="14" t="s">
        <v>222</v>
      </c>
      <c r="C166" s="7"/>
      <c r="E166" s="60">
        <v>5423</v>
      </c>
      <c r="F166" s="58" t="s">
        <v>79</v>
      </c>
    </row>
    <row r="167" spans="2:6" ht="22.15" customHeight="1" x14ac:dyDescent="0.25">
      <c r="B167" s="14" t="s">
        <v>223</v>
      </c>
      <c r="C167" s="7"/>
      <c r="E167" s="60">
        <v>6430</v>
      </c>
      <c r="F167" s="58" t="s">
        <v>79</v>
      </c>
    </row>
    <row r="168" spans="2:6" ht="22.15" customHeight="1" x14ac:dyDescent="0.25">
      <c r="B168" s="14" t="s">
        <v>224</v>
      </c>
      <c r="C168" s="7"/>
      <c r="E168" s="60">
        <v>3006</v>
      </c>
      <c r="F168" s="58" t="s">
        <v>79</v>
      </c>
    </row>
    <row r="169" spans="2:6" ht="22.15" customHeight="1" x14ac:dyDescent="0.25">
      <c r="B169" s="14" t="s">
        <v>225</v>
      </c>
      <c r="C169" s="7"/>
      <c r="E169" s="60">
        <v>9204</v>
      </c>
      <c r="F169" s="58" t="s">
        <v>79</v>
      </c>
    </row>
    <row r="170" spans="2:6" ht="22.15" customHeight="1" x14ac:dyDescent="0.25">
      <c r="B170" s="14" t="s">
        <v>226</v>
      </c>
      <c r="C170" s="7"/>
      <c r="E170" s="60">
        <v>16002</v>
      </c>
      <c r="F170" s="58" t="s">
        <v>79</v>
      </c>
    </row>
    <row r="171" spans="2:6" ht="22.15" customHeight="1" x14ac:dyDescent="0.25">
      <c r="B171" s="14" t="s">
        <v>227</v>
      </c>
      <c r="C171" s="7"/>
      <c r="E171" s="60">
        <v>24720</v>
      </c>
      <c r="F171" s="58" t="s">
        <v>79</v>
      </c>
    </row>
    <row r="172" spans="2:6" ht="22.15" customHeight="1" x14ac:dyDescent="0.25">
      <c r="B172" s="14" t="s">
        <v>228</v>
      </c>
      <c r="C172" s="7"/>
      <c r="E172" s="60">
        <v>56915</v>
      </c>
      <c r="F172" s="58" t="s">
        <v>77</v>
      </c>
    </row>
    <row r="173" spans="2:6" ht="22.15" customHeight="1" x14ac:dyDescent="0.25">
      <c r="B173" s="14" t="s">
        <v>229</v>
      </c>
      <c r="C173" s="7"/>
      <c r="E173" s="60">
        <v>4188</v>
      </c>
      <c r="F173" s="58" t="s">
        <v>79</v>
      </c>
    </row>
    <row r="174" spans="2:6" ht="22.15" customHeight="1" x14ac:dyDescent="0.25">
      <c r="B174" s="14" t="s">
        <v>230</v>
      </c>
      <c r="C174" s="7"/>
      <c r="E174" s="60">
        <v>9011</v>
      </c>
      <c r="F174" s="58" t="s">
        <v>79</v>
      </c>
    </row>
    <row r="175" spans="2:6" ht="22.15" customHeight="1" x14ac:dyDescent="0.25">
      <c r="B175" s="14" t="s">
        <v>231</v>
      </c>
      <c r="C175" s="7"/>
      <c r="E175" s="60">
        <v>13312</v>
      </c>
      <c r="F175" s="58" t="s">
        <v>79</v>
      </c>
    </row>
    <row r="176" spans="2:6" ht="22.15" customHeight="1" x14ac:dyDescent="0.25">
      <c r="B176" s="14" t="s">
        <v>232</v>
      </c>
      <c r="C176" s="7"/>
      <c r="E176" s="60">
        <v>2385</v>
      </c>
      <c r="F176" s="58" t="s">
        <v>79</v>
      </c>
    </row>
    <row r="177" spans="2:6" ht="22.15" customHeight="1" x14ac:dyDescent="0.25">
      <c r="B177" s="14" t="s">
        <v>233</v>
      </c>
      <c r="C177" s="7"/>
      <c r="E177" s="60">
        <v>5238</v>
      </c>
      <c r="F177" s="58" t="s">
        <v>79</v>
      </c>
    </row>
    <row r="178" spans="2:6" ht="22.15" customHeight="1" x14ac:dyDescent="0.25">
      <c r="B178" s="14" t="s">
        <v>234</v>
      </c>
      <c r="C178" s="7"/>
      <c r="E178" s="60">
        <v>10668</v>
      </c>
      <c r="F178" s="58" t="s">
        <v>79</v>
      </c>
    </row>
    <row r="179" spans="2:6" ht="22.15" customHeight="1" x14ac:dyDescent="0.25">
      <c r="B179" s="14" t="s">
        <v>235</v>
      </c>
      <c r="C179" s="7"/>
      <c r="E179" s="60">
        <v>15056</v>
      </c>
      <c r="F179" s="58" t="s">
        <v>77</v>
      </c>
    </row>
    <row r="180" spans="2:6" ht="22.15" customHeight="1" x14ac:dyDescent="0.25">
      <c r="B180" s="14" t="s">
        <v>236</v>
      </c>
      <c r="C180" s="7"/>
      <c r="E180" s="60">
        <v>13209</v>
      </c>
      <c r="F180" s="58" t="s">
        <v>79</v>
      </c>
    </row>
    <row r="181" spans="2:6" ht="22.15" customHeight="1" x14ac:dyDescent="0.25">
      <c r="B181" s="14" t="s">
        <v>237</v>
      </c>
      <c r="C181" s="7"/>
      <c r="E181" s="60">
        <v>5831</v>
      </c>
      <c r="F181" s="58" t="s">
        <v>79</v>
      </c>
    </row>
    <row r="182" spans="2:6" ht="22.15" customHeight="1" x14ac:dyDescent="0.25">
      <c r="B182" s="14" t="s">
        <v>238</v>
      </c>
      <c r="C182" s="7"/>
      <c r="E182" s="60">
        <v>12410</v>
      </c>
      <c r="F182" s="58" t="s">
        <v>79</v>
      </c>
    </row>
    <row r="183" spans="2:6" ht="22.15" customHeight="1" x14ac:dyDescent="0.25">
      <c r="B183" s="14" t="s">
        <v>239</v>
      </c>
      <c r="C183" s="7"/>
      <c r="E183" s="60">
        <v>30690</v>
      </c>
      <c r="F183" s="58" t="s">
        <v>79</v>
      </c>
    </row>
    <row r="184" spans="2:6" ht="22.15" customHeight="1" x14ac:dyDescent="0.25">
      <c r="B184" s="14" t="s">
        <v>240</v>
      </c>
      <c r="C184" s="7"/>
      <c r="E184" s="60">
        <v>149121</v>
      </c>
      <c r="F184" s="58" t="s">
        <v>95</v>
      </c>
    </row>
    <row r="185" spans="2:6" ht="22.15" customHeight="1" x14ac:dyDescent="0.25">
      <c r="B185" s="14" t="s">
        <v>241</v>
      </c>
      <c r="C185" s="7"/>
      <c r="E185" s="60">
        <v>171836</v>
      </c>
      <c r="F185" s="58" t="s">
        <v>95</v>
      </c>
    </row>
    <row r="186" spans="2:6" ht="22.15" customHeight="1" x14ac:dyDescent="0.25">
      <c r="B186" s="14" t="s">
        <v>242</v>
      </c>
      <c r="C186" s="7"/>
      <c r="E186" s="60">
        <v>4933</v>
      </c>
      <c r="F186" s="58" t="s">
        <v>79</v>
      </c>
    </row>
    <row r="187" spans="2:6" ht="22.15" customHeight="1" x14ac:dyDescent="0.25">
      <c r="B187" s="14" t="s">
        <v>243</v>
      </c>
      <c r="C187" s="7"/>
      <c r="E187" s="60">
        <v>44623</v>
      </c>
      <c r="F187" s="58" t="s">
        <v>77</v>
      </c>
    </row>
    <row r="188" spans="2:6" ht="22.15" customHeight="1" x14ac:dyDescent="0.25">
      <c r="B188" s="14" t="s">
        <v>244</v>
      </c>
      <c r="C188" s="7"/>
      <c r="E188" s="60">
        <v>66617</v>
      </c>
      <c r="F188" s="58" t="s">
        <v>77</v>
      </c>
    </row>
    <row r="189" spans="2:6" ht="22.15" customHeight="1" x14ac:dyDescent="0.25">
      <c r="B189" s="14" t="s">
        <v>245</v>
      </c>
      <c r="C189" s="7"/>
      <c r="E189" s="60">
        <v>9658</v>
      </c>
      <c r="F189" s="58" t="s">
        <v>79</v>
      </c>
    </row>
    <row r="190" spans="2:6" ht="22.15" customHeight="1" x14ac:dyDescent="0.25">
      <c r="B190" s="14" t="s">
        <v>246</v>
      </c>
      <c r="C190" s="7"/>
      <c r="E190" s="60">
        <v>23774</v>
      </c>
      <c r="F190" s="58" t="s">
        <v>79</v>
      </c>
    </row>
    <row r="191" spans="2:6" ht="22.15" customHeight="1" x14ac:dyDescent="0.25">
      <c r="B191" s="14" t="s">
        <v>247</v>
      </c>
      <c r="C191" s="7"/>
      <c r="E191" s="60">
        <v>19472</v>
      </c>
      <c r="F191" s="58" t="s">
        <v>79</v>
      </c>
    </row>
    <row r="192" spans="2:6" ht="22.15" customHeight="1" x14ac:dyDescent="0.25">
      <c r="B192" s="14" t="s">
        <v>248</v>
      </c>
      <c r="C192" s="7"/>
      <c r="E192" s="60">
        <v>45270</v>
      </c>
      <c r="F192" s="58" t="s">
        <v>79</v>
      </c>
    </row>
    <row r="193" spans="2:6" ht="22.15" customHeight="1" x14ac:dyDescent="0.25">
      <c r="B193" s="14" t="s">
        <v>249</v>
      </c>
      <c r="C193" s="7"/>
      <c r="E193" s="60">
        <v>4823</v>
      </c>
      <c r="F193" s="58" t="s">
        <v>79</v>
      </c>
    </row>
    <row r="194" spans="2:6" ht="22.15" customHeight="1" x14ac:dyDescent="0.25">
      <c r="B194" s="14" t="s">
        <v>250</v>
      </c>
      <c r="C194" s="7"/>
      <c r="E194" s="60">
        <v>55584</v>
      </c>
      <c r="F194" s="58" t="s">
        <v>77</v>
      </c>
    </row>
    <row r="195" spans="2:6" ht="22.15" customHeight="1" x14ac:dyDescent="0.25">
      <c r="B195" s="14" t="s">
        <v>251</v>
      </c>
      <c r="C195" s="7"/>
      <c r="E195" s="60">
        <v>55743</v>
      </c>
      <c r="F195" s="58" t="s">
        <v>77</v>
      </c>
    </row>
    <row r="196" spans="2:6" ht="22.15" customHeight="1" x14ac:dyDescent="0.25">
      <c r="B196" s="14" t="s">
        <v>252</v>
      </c>
      <c r="C196" s="7"/>
      <c r="E196" s="60">
        <v>70262</v>
      </c>
      <c r="F196" s="58" t="s">
        <v>77</v>
      </c>
    </row>
    <row r="197" spans="2:6" ht="22.15" customHeight="1" x14ac:dyDescent="0.25">
      <c r="B197" s="14" t="s">
        <v>253</v>
      </c>
      <c r="C197" s="7"/>
      <c r="E197" s="60">
        <v>4072</v>
      </c>
      <c r="F197" s="58" t="s">
        <v>79</v>
      </c>
    </row>
    <row r="198" spans="2:6" ht="22.15" customHeight="1" x14ac:dyDescent="0.25">
      <c r="B198" s="14" t="s">
        <v>254</v>
      </c>
      <c r="C198" s="7"/>
      <c r="E198" s="60">
        <v>84972</v>
      </c>
      <c r="F198" s="58" t="s">
        <v>77</v>
      </c>
    </row>
    <row r="199" spans="2:6" ht="22.15" customHeight="1" x14ac:dyDescent="0.25">
      <c r="B199" s="14" t="s">
        <v>255</v>
      </c>
      <c r="C199" s="7"/>
      <c r="E199" s="60">
        <v>8683</v>
      </c>
      <c r="F199" s="58" t="s">
        <v>79</v>
      </c>
    </row>
    <row r="200" spans="2:6" ht="22.15" customHeight="1" x14ac:dyDescent="0.25">
      <c r="B200" s="14" t="s">
        <v>256</v>
      </c>
      <c r="C200" s="7"/>
      <c r="E200" s="60">
        <v>3503</v>
      </c>
      <c r="F200" s="58" t="s">
        <v>79</v>
      </c>
    </row>
    <row r="201" spans="2:6" ht="22.15" customHeight="1" x14ac:dyDescent="0.25">
      <c r="B201" s="14" t="s">
        <v>257</v>
      </c>
      <c r="C201" s="7"/>
      <c r="E201" s="60">
        <v>13017</v>
      </c>
      <c r="F201" s="58" t="s">
        <v>79</v>
      </c>
    </row>
    <row r="202" spans="2:6" ht="22.15" customHeight="1" x14ac:dyDescent="0.25">
      <c r="B202" s="14" t="s">
        <v>258</v>
      </c>
      <c r="C202" s="7"/>
      <c r="E202" s="60">
        <v>69850</v>
      </c>
      <c r="F202" s="58" t="s">
        <v>77</v>
      </c>
    </row>
    <row r="203" spans="2:6" ht="22.15" customHeight="1" x14ac:dyDescent="0.25">
      <c r="B203" s="14" t="s">
        <v>259</v>
      </c>
      <c r="C203" s="7"/>
      <c r="E203" s="60">
        <v>7330</v>
      </c>
      <c r="F203" s="58" t="s">
        <v>79</v>
      </c>
    </row>
    <row r="204" spans="2:6" ht="22.15" customHeight="1" x14ac:dyDescent="0.25">
      <c r="B204" s="14" t="s">
        <v>260</v>
      </c>
      <c r="C204" s="7"/>
      <c r="E204" s="60">
        <v>4796</v>
      </c>
      <c r="F204" s="58" t="s">
        <v>79</v>
      </c>
    </row>
    <row r="205" spans="2:6" ht="22.15" customHeight="1" x14ac:dyDescent="0.25">
      <c r="B205" s="14" t="s">
        <v>261</v>
      </c>
      <c r="C205" s="7"/>
      <c r="E205" s="60">
        <v>2795</v>
      </c>
      <c r="F205" s="58" t="s">
        <v>79</v>
      </c>
    </row>
    <row r="206" spans="2:6" ht="22.15" customHeight="1" x14ac:dyDescent="0.25">
      <c r="B206" s="14" t="s">
        <v>262</v>
      </c>
      <c r="C206" s="7"/>
      <c r="E206" s="60">
        <v>5501</v>
      </c>
      <c r="F206" s="58" t="s">
        <v>79</v>
      </c>
    </row>
    <row r="207" spans="2:6" ht="22.15" customHeight="1" x14ac:dyDescent="0.25">
      <c r="B207" s="14" t="s">
        <v>263</v>
      </c>
      <c r="C207" s="7"/>
      <c r="E207" s="60">
        <v>26742</v>
      </c>
      <c r="F207" s="58" t="s">
        <v>77</v>
      </c>
    </row>
    <row r="208" spans="2:6" ht="22.15" customHeight="1" x14ac:dyDescent="0.25">
      <c r="B208" s="14" t="s">
        <v>264</v>
      </c>
      <c r="C208" s="7"/>
      <c r="E208" s="60">
        <v>14494</v>
      </c>
      <c r="F208" s="58" t="s">
        <v>77</v>
      </c>
    </row>
    <row r="209" spans="2:6" ht="22.15" customHeight="1" x14ac:dyDescent="0.25">
      <c r="B209" s="14" t="s">
        <v>265</v>
      </c>
      <c r="C209" s="7"/>
      <c r="E209" s="60">
        <v>8003</v>
      </c>
      <c r="F209" s="58" t="s">
        <v>79</v>
      </c>
    </row>
    <row r="210" spans="2:6" ht="22.15" customHeight="1" x14ac:dyDescent="0.25">
      <c r="B210" s="14" t="s">
        <v>266</v>
      </c>
      <c r="C210" s="7"/>
      <c r="E210" s="60">
        <v>51441</v>
      </c>
      <c r="F210" s="58" t="s">
        <v>79</v>
      </c>
    </row>
    <row r="211" spans="2:6" ht="22.15" customHeight="1" x14ac:dyDescent="0.25">
      <c r="B211" s="14" t="s">
        <v>267</v>
      </c>
      <c r="C211" s="7"/>
      <c r="E211" s="60">
        <v>11050</v>
      </c>
      <c r="F211" s="58" t="s">
        <v>79</v>
      </c>
    </row>
    <row r="212" spans="2:6" ht="22.15" customHeight="1" x14ac:dyDescent="0.25">
      <c r="B212" s="14" t="s">
        <v>268</v>
      </c>
      <c r="C212" s="7"/>
      <c r="E212" s="60">
        <v>41141</v>
      </c>
      <c r="F212" s="58" t="s">
        <v>79</v>
      </c>
    </row>
    <row r="213" spans="2:6" ht="22.15" customHeight="1" x14ac:dyDescent="0.25">
      <c r="B213" s="14" t="s">
        <v>269</v>
      </c>
      <c r="C213" s="7"/>
      <c r="E213" s="60">
        <v>15263</v>
      </c>
      <c r="F213" s="58" t="s">
        <v>79</v>
      </c>
    </row>
    <row r="214" spans="2:6" ht="22.15" customHeight="1" x14ac:dyDescent="0.25">
      <c r="B214" s="14" t="s">
        <v>270</v>
      </c>
      <c r="C214" s="7"/>
      <c r="E214" s="60">
        <v>22250</v>
      </c>
      <c r="F214" s="58" t="s">
        <v>77</v>
      </c>
    </row>
    <row r="215" spans="2:6" ht="22.15" customHeight="1" x14ac:dyDescent="0.25">
      <c r="B215" s="14" t="s">
        <v>271</v>
      </c>
      <c r="C215" s="7"/>
      <c r="E215" s="60">
        <v>5763</v>
      </c>
      <c r="F215" s="58" t="s">
        <v>79</v>
      </c>
    </row>
    <row r="216" spans="2:6" ht="22.15" customHeight="1" x14ac:dyDescent="0.25">
      <c r="B216" s="14" t="s">
        <v>272</v>
      </c>
      <c r="C216" s="7"/>
      <c r="E216" s="60">
        <v>60278</v>
      </c>
      <c r="F216" s="58" t="s">
        <v>77</v>
      </c>
    </row>
    <row r="217" spans="2:6" ht="22.15" customHeight="1" x14ac:dyDescent="0.25">
      <c r="B217" s="14" t="s">
        <v>273</v>
      </c>
      <c r="C217" s="7"/>
      <c r="E217" s="60">
        <v>236003</v>
      </c>
      <c r="F217" s="58" t="s">
        <v>95</v>
      </c>
    </row>
    <row r="218" spans="2:6" ht="22.15" customHeight="1" x14ac:dyDescent="0.25">
      <c r="B218" s="14" t="s">
        <v>274</v>
      </c>
      <c r="C218" s="7"/>
      <c r="E218" s="60">
        <v>23521</v>
      </c>
      <c r="F218" s="58" t="s">
        <v>79</v>
      </c>
    </row>
    <row r="219" spans="2:6" ht="22.15" customHeight="1" x14ac:dyDescent="0.25">
      <c r="B219" s="14" t="s">
        <v>275</v>
      </c>
      <c r="C219" s="7"/>
      <c r="E219" s="60">
        <v>22109</v>
      </c>
      <c r="F219" s="58" t="s">
        <v>79</v>
      </c>
    </row>
    <row r="220" spans="2:6" ht="22.15" customHeight="1" x14ac:dyDescent="0.25">
      <c r="B220" s="14" t="s">
        <v>276</v>
      </c>
      <c r="C220" s="7"/>
      <c r="E220" s="60">
        <v>65111</v>
      </c>
      <c r="F220" s="58" t="s">
        <v>95</v>
      </c>
    </row>
    <row r="221" spans="2:6" ht="22.15" customHeight="1" x14ac:dyDescent="0.25">
      <c r="B221" s="14" t="s">
        <v>277</v>
      </c>
      <c r="C221" s="7"/>
      <c r="E221" s="60">
        <v>7131</v>
      </c>
      <c r="F221" s="58" t="s">
        <v>79</v>
      </c>
    </row>
    <row r="222" spans="2:6" ht="22.15" customHeight="1" x14ac:dyDescent="0.25">
      <c r="B222" s="14" t="s">
        <v>278</v>
      </c>
      <c r="C222" s="7"/>
      <c r="E222" s="60">
        <v>6289</v>
      </c>
      <c r="F222" s="58" t="s">
        <v>79</v>
      </c>
    </row>
    <row r="223" spans="2:6" ht="22.15" customHeight="1" x14ac:dyDescent="0.25">
      <c r="B223" s="14" t="s">
        <v>279</v>
      </c>
      <c r="C223" s="7"/>
      <c r="E223" s="60">
        <v>9870</v>
      </c>
      <c r="F223" s="58" t="s">
        <v>79</v>
      </c>
    </row>
    <row r="224" spans="2:6" ht="22.15" customHeight="1" x14ac:dyDescent="0.25">
      <c r="B224" s="14" t="s">
        <v>280</v>
      </c>
      <c r="C224" s="7"/>
      <c r="E224" s="60">
        <v>9970</v>
      </c>
      <c r="F224" s="58" t="s">
        <v>79</v>
      </c>
    </row>
    <row r="225" spans="2:6" ht="22.15" customHeight="1" x14ac:dyDescent="0.25">
      <c r="B225" s="14" t="s">
        <v>281</v>
      </c>
      <c r="C225" s="7"/>
      <c r="E225" s="60">
        <v>5859</v>
      </c>
      <c r="F225" s="58" t="s">
        <v>79</v>
      </c>
    </row>
    <row r="226" spans="2:6" ht="22.15" customHeight="1" x14ac:dyDescent="0.25">
      <c r="B226" s="14" t="s">
        <v>282</v>
      </c>
      <c r="C226" s="7"/>
      <c r="E226" s="60">
        <v>21559</v>
      </c>
      <c r="F226" s="58" t="s">
        <v>79</v>
      </c>
    </row>
    <row r="227" spans="2:6" ht="22.15" customHeight="1" x14ac:dyDescent="0.25">
      <c r="B227" s="14" t="s">
        <v>283</v>
      </c>
      <c r="C227" s="7"/>
      <c r="E227" s="60">
        <v>5569</v>
      </c>
      <c r="F227" s="58" t="s">
        <v>79</v>
      </c>
    </row>
    <row r="228" spans="2:6" ht="22.15" customHeight="1" x14ac:dyDescent="0.25">
      <c r="B228" s="14" t="s">
        <v>284</v>
      </c>
      <c r="C228" s="7"/>
      <c r="E228" s="60">
        <v>11354</v>
      </c>
      <c r="F228" s="58" t="s">
        <v>79</v>
      </c>
    </row>
    <row r="229" spans="2:6" ht="22.15" customHeight="1" x14ac:dyDescent="0.25">
      <c r="B229" s="14" t="s">
        <v>285</v>
      </c>
      <c r="C229" s="7"/>
      <c r="E229" s="60">
        <v>22296</v>
      </c>
      <c r="F229" s="58" t="s">
        <v>79</v>
      </c>
    </row>
    <row r="230" spans="2:6" ht="22.15" customHeight="1" x14ac:dyDescent="0.25">
      <c r="B230" s="14" t="s">
        <v>286</v>
      </c>
      <c r="C230" s="7"/>
      <c r="E230" s="60">
        <v>10789</v>
      </c>
      <c r="F230" s="58" t="s">
        <v>79</v>
      </c>
    </row>
    <row r="231" spans="2:6" ht="22.15" customHeight="1" x14ac:dyDescent="0.25">
      <c r="B231" s="14" t="s">
        <v>287</v>
      </c>
      <c r="C231" s="7"/>
      <c r="E231" s="60">
        <v>137368</v>
      </c>
      <c r="F231" s="58" t="s">
        <v>77</v>
      </c>
    </row>
    <row r="232" spans="2:6" ht="22.15" customHeight="1" x14ac:dyDescent="0.25">
      <c r="B232" s="14" t="s">
        <v>288</v>
      </c>
      <c r="C232" s="7"/>
      <c r="E232" s="60">
        <v>6039</v>
      </c>
      <c r="F232" s="58" t="s">
        <v>79</v>
      </c>
    </row>
    <row r="233" spans="2:6" ht="22.15" customHeight="1" x14ac:dyDescent="0.25">
      <c r="B233" s="14" t="s">
        <v>289</v>
      </c>
      <c r="C233" s="7"/>
      <c r="E233" s="60">
        <v>59764</v>
      </c>
      <c r="F233" s="58" t="s">
        <v>77</v>
      </c>
    </row>
    <row r="234" spans="2:6" ht="22.15" customHeight="1" x14ac:dyDescent="0.25">
      <c r="B234" s="14" t="s">
        <v>290</v>
      </c>
      <c r="C234" s="7"/>
      <c r="E234" s="60">
        <v>28039</v>
      </c>
      <c r="F234" s="58" t="s">
        <v>79</v>
      </c>
    </row>
    <row r="235" spans="2:6" ht="22.15" customHeight="1" x14ac:dyDescent="0.25">
      <c r="B235" s="14" t="s">
        <v>291</v>
      </c>
      <c r="C235" s="7"/>
      <c r="E235" s="60">
        <v>67663</v>
      </c>
      <c r="F235" s="58" t="s">
        <v>77</v>
      </c>
    </row>
    <row r="236" spans="2:6" ht="22.15" customHeight="1" x14ac:dyDescent="0.25">
      <c r="B236" s="14" t="s">
        <v>292</v>
      </c>
      <c r="C236" s="7"/>
      <c r="E236" s="60">
        <v>11357</v>
      </c>
      <c r="F236" s="58" t="s">
        <v>79</v>
      </c>
    </row>
    <row r="237" spans="2:6" ht="22.15" customHeight="1" x14ac:dyDescent="0.25">
      <c r="B237" s="14" t="s">
        <v>293</v>
      </c>
      <c r="C237" s="7"/>
      <c r="E237" s="60">
        <v>22789</v>
      </c>
      <c r="F237" s="58" t="s">
        <v>95</v>
      </c>
    </row>
    <row r="238" spans="2:6" ht="22.15" customHeight="1" x14ac:dyDescent="0.25">
      <c r="B238" s="14" t="s">
        <v>294</v>
      </c>
      <c r="C238" s="7"/>
      <c r="E238" s="60">
        <v>6814</v>
      </c>
      <c r="F238" s="58" t="s">
        <v>79</v>
      </c>
    </row>
    <row r="239" spans="2:6" ht="22.15" customHeight="1" x14ac:dyDescent="0.25">
      <c r="B239" s="14" t="s">
        <v>295</v>
      </c>
      <c r="C239" s="7"/>
      <c r="E239" s="60">
        <v>15177</v>
      </c>
      <c r="F239" s="58" t="s">
        <v>79</v>
      </c>
    </row>
    <row r="240" spans="2:6" ht="22.15" customHeight="1" x14ac:dyDescent="0.25">
      <c r="B240" s="14" t="s">
        <v>296</v>
      </c>
      <c r="C240" s="7"/>
      <c r="E240" s="60">
        <v>3552</v>
      </c>
      <c r="F240" s="58" t="s">
        <v>79</v>
      </c>
    </row>
    <row r="241" spans="2:6" ht="22.15" customHeight="1" x14ac:dyDescent="0.25">
      <c r="B241" s="14" t="s">
        <v>297</v>
      </c>
      <c r="C241" s="7"/>
      <c r="E241" s="60">
        <v>11028</v>
      </c>
      <c r="F241" s="58" t="s">
        <v>79</v>
      </c>
    </row>
    <row r="242" spans="2:6" ht="22.15" customHeight="1" x14ac:dyDescent="0.25">
      <c r="B242" s="14" t="s">
        <v>298</v>
      </c>
      <c r="C242" s="7"/>
      <c r="E242" s="60">
        <v>21709</v>
      </c>
      <c r="F242" s="58" t="s">
        <v>79</v>
      </c>
    </row>
    <row r="243" spans="2:6" ht="22.15" customHeight="1" x14ac:dyDescent="0.25">
      <c r="B243" s="14" t="s">
        <v>299</v>
      </c>
      <c r="C243" s="7"/>
      <c r="E243" s="60">
        <v>168103</v>
      </c>
      <c r="F243" s="58" t="s">
        <v>95</v>
      </c>
    </row>
    <row r="244" spans="2:6" ht="22.15" customHeight="1" x14ac:dyDescent="0.25">
      <c r="B244" s="14" t="s">
        <v>300</v>
      </c>
      <c r="C244" s="7"/>
      <c r="E244" s="60">
        <v>5699</v>
      </c>
      <c r="F244" s="58" t="s">
        <v>79</v>
      </c>
    </row>
    <row r="245" spans="2:6" ht="22.15" customHeight="1" x14ac:dyDescent="0.25">
      <c r="B245" s="14" t="s">
        <v>301</v>
      </c>
      <c r="C245" s="7"/>
      <c r="E245" s="60">
        <v>13767</v>
      </c>
      <c r="F245" s="58" t="s">
        <v>79</v>
      </c>
    </row>
    <row r="246" spans="2:6" ht="22.15" customHeight="1" x14ac:dyDescent="0.25">
      <c r="B246" s="14" t="s">
        <v>302</v>
      </c>
      <c r="C246" s="7"/>
      <c r="E246" s="60">
        <v>14872</v>
      </c>
      <c r="F246" s="58" t="s">
        <v>79</v>
      </c>
    </row>
    <row r="247" spans="2:6" ht="22.15" customHeight="1" x14ac:dyDescent="0.25">
      <c r="B247" s="14" t="s">
        <v>303</v>
      </c>
      <c r="C247" s="7"/>
      <c r="E247" s="60">
        <v>53396</v>
      </c>
      <c r="F247" s="58" t="s">
        <v>77</v>
      </c>
    </row>
    <row r="248" spans="2:6" ht="22.15" customHeight="1" x14ac:dyDescent="0.25">
      <c r="B248" s="14" t="s">
        <v>304</v>
      </c>
      <c r="C248" s="7"/>
      <c r="E248" s="60">
        <v>123128</v>
      </c>
      <c r="F248" s="58" t="s">
        <v>95</v>
      </c>
    </row>
    <row r="249" spans="2:6" ht="22.15" customHeight="1" x14ac:dyDescent="0.25">
      <c r="B249" s="14" t="s">
        <v>305</v>
      </c>
      <c r="C249" s="7"/>
      <c r="E249" s="60">
        <v>11013</v>
      </c>
      <c r="F249" s="58" t="s">
        <v>79</v>
      </c>
    </row>
    <row r="250" spans="2:6" ht="22.15" customHeight="1" x14ac:dyDescent="0.25">
      <c r="B250" s="14" t="s">
        <v>306</v>
      </c>
      <c r="C250" s="7"/>
      <c r="E250" s="60">
        <v>38239</v>
      </c>
      <c r="F250" s="58" t="s">
        <v>79</v>
      </c>
    </row>
    <row r="251" spans="2:6" ht="22.15" customHeight="1" x14ac:dyDescent="0.25">
      <c r="B251" s="14" t="s">
        <v>307</v>
      </c>
      <c r="C251" s="7"/>
      <c r="E251" s="60">
        <v>14469</v>
      </c>
      <c r="F251" s="58" t="s">
        <v>77</v>
      </c>
    </row>
    <row r="252" spans="2:6" ht="22.15" customHeight="1" x14ac:dyDescent="0.25">
      <c r="B252" s="14" t="s">
        <v>308</v>
      </c>
      <c r="C252" s="7"/>
      <c r="E252" s="60">
        <v>387235</v>
      </c>
      <c r="F252" s="58" t="s">
        <v>95</v>
      </c>
    </row>
    <row r="253" spans="2:6" ht="22.15" customHeight="1" x14ac:dyDescent="0.25">
      <c r="B253" s="14" t="s">
        <v>309</v>
      </c>
      <c r="C253" s="7"/>
      <c r="E253" s="60">
        <v>11125</v>
      </c>
      <c r="F253" s="58" t="s">
        <v>79</v>
      </c>
    </row>
    <row r="254" spans="2:6" ht="22.15" customHeight="1" x14ac:dyDescent="0.25">
      <c r="B254" s="14" t="s">
        <v>310</v>
      </c>
      <c r="C254" s="7"/>
      <c r="E254" s="60">
        <v>17279</v>
      </c>
      <c r="F254" s="58" t="s">
        <v>79</v>
      </c>
    </row>
    <row r="255" spans="2:6" ht="22.15" customHeight="1" x14ac:dyDescent="0.25">
      <c r="B255" s="14" t="s">
        <v>311</v>
      </c>
      <c r="C255" s="7"/>
      <c r="E255" s="60">
        <v>4424</v>
      </c>
      <c r="F255" s="58" t="s">
        <v>79</v>
      </c>
    </row>
    <row r="256" spans="2:6" ht="22.15" customHeight="1" x14ac:dyDescent="0.25">
      <c r="B256" s="14" t="s">
        <v>312</v>
      </c>
      <c r="C256" s="7"/>
      <c r="E256" s="60">
        <v>11347</v>
      </c>
      <c r="F256" s="58" t="s">
        <v>79</v>
      </c>
    </row>
    <row r="257" spans="2:6" ht="22.15" customHeight="1" x14ac:dyDescent="0.25">
      <c r="B257" s="14" t="s">
        <v>313</v>
      </c>
      <c r="C257" s="7"/>
      <c r="E257" s="60">
        <v>5039</v>
      </c>
      <c r="F257" s="58" t="s">
        <v>79</v>
      </c>
    </row>
    <row r="258" spans="2:6" ht="22.15" customHeight="1" x14ac:dyDescent="0.25">
      <c r="B258" s="14" t="s">
        <v>314</v>
      </c>
      <c r="C258" s="7"/>
      <c r="E258" s="60">
        <v>7381</v>
      </c>
      <c r="F258" s="58" t="s">
        <v>79</v>
      </c>
    </row>
    <row r="259" spans="2:6" ht="22.15" customHeight="1" x14ac:dyDescent="0.25">
      <c r="B259" s="14" t="s">
        <v>315</v>
      </c>
      <c r="C259" s="7" t="s">
        <v>57</v>
      </c>
      <c r="E259" s="60">
        <v>27524</v>
      </c>
      <c r="F259" s="58" t="s">
        <v>79</v>
      </c>
    </row>
    <row r="260" spans="2:6" ht="22.15" customHeight="1" x14ac:dyDescent="0.25">
      <c r="B260" s="14" t="s">
        <v>316</v>
      </c>
      <c r="C260" s="7"/>
      <c r="E260" s="60">
        <v>6368</v>
      </c>
      <c r="F260" s="58" t="s">
        <v>79</v>
      </c>
    </row>
    <row r="261" spans="2:6" ht="22.15" customHeight="1" x14ac:dyDescent="0.25">
      <c r="B261" s="14" t="s">
        <v>317</v>
      </c>
      <c r="C261" s="7"/>
      <c r="E261" s="60">
        <v>36546</v>
      </c>
      <c r="F261" s="58" t="s">
        <v>79</v>
      </c>
    </row>
    <row r="262" spans="2:6" ht="22.15" customHeight="1" x14ac:dyDescent="0.25">
      <c r="B262" s="14" t="s">
        <v>318</v>
      </c>
      <c r="C262" s="7"/>
      <c r="E262" s="60">
        <v>25899</v>
      </c>
      <c r="F262" s="58" t="s">
        <v>79</v>
      </c>
    </row>
    <row r="263" spans="2:6" ht="22.15" customHeight="1" x14ac:dyDescent="0.25">
      <c r="B263" s="14" t="s">
        <v>319</v>
      </c>
      <c r="C263" s="7"/>
      <c r="E263" s="60">
        <v>6782</v>
      </c>
      <c r="F263" s="58" t="s">
        <v>79</v>
      </c>
    </row>
    <row r="264" spans="2:6" ht="22.15" customHeight="1" x14ac:dyDescent="0.25">
      <c r="B264" s="14" t="s">
        <v>320</v>
      </c>
      <c r="C264" s="7"/>
      <c r="E264" s="60">
        <v>34338</v>
      </c>
      <c r="F264" s="58" t="s">
        <v>79</v>
      </c>
    </row>
    <row r="265" spans="2:6" ht="22.15" customHeight="1" x14ac:dyDescent="0.25">
      <c r="B265" s="14" t="s">
        <v>321</v>
      </c>
      <c r="C265" s="7"/>
      <c r="E265" s="60">
        <v>84937</v>
      </c>
      <c r="F265" s="58" t="s">
        <v>77</v>
      </c>
    </row>
    <row r="266" spans="2:6" ht="22.15" customHeight="1" x14ac:dyDescent="0.25">
      <c r="B266" s="14" t="s">
        <v>322</v>
      </c>
      <c r="C266" s="7"/>
      <c r="E266" s="60">
        <v>8397</v>
      </c>
      <c r="F266" s="58" t="s">
        <v>79</v>
      </c>
    </row>
    <row r="267" spans="2:6" ht="22.15" customHeight="1" x14ac:dyDescent="0.25">
      <c r="B267" s="14" t="s">
        <v>323</v>
      </c>
      <c r="C267" s="7"/>
      <c r="E267" s="60">
        <v>39002</v>
      </c>
      <c r="F267" s="58" t="s">
        <v>77</v>
      </c>
    </row>
    <row r="268" spans="2:6" ht="22.15" customHeight="1" x14ac:dyDescent="0.25">
      <c r="B268" s="14" t="s">
        <v>324</v>
      </c>
      <c r="C268" s="7"/>
      <c r="E268" s="60">
        <v>23401</v>
      </c>
      <c r="F268" s="58" t="s">
        <v>79</v>
      </c>
    </row>
    <row r="269" spans="2:6" ht="22.15" customHeight="1" x14ac:dyDescent="0.25">
      <c r="B269" s="14" t="s">
        <v>325</v>
      </c>
      <c r="C269" s="7"/>
      <c r="E269" s="60">
        <v>21289</v>
      </c>
      <c r="F269" s="58" t="s">
        <v>79</v>
      </c>
    </row>
    <row r="270" spans="2:6" ht="22.15" customHeight="1" x14ac:dyDescent="0.25">
      <c r="B270" s="14" t="s">
        <v>326</v>
      </c>
      <c r="C270" s="7"/>
      <c r="E270" s="60">
        <v>13802</v>
      </c>
      <c r="F270" s="58" t="s">
        <v>79</v>
      </c>
    </row>
    <row r="271" spans="2:6" ht="22.15" customHeight="1" x14ac:dyDescent="0.25">
      <c r="B271" s="14" t="s">
        <v>327</v>
      </c>
      <c r="C271" s="7"/>
      <c r="E271" s="60">
        <v>96649</v>
      </c>
      <c r="F271" s="58" t="s">
        <v>95</v>
      </c>
    </row>
    <row r="272" spans="2:6" ht="22.15" customHeight="1" x14ac:dyDescent="0.25">
      <c r="B272" s="14" t="s">
        <v>328</v>
      </c>
      <c r="C272" s="7"/>
      <c r="E272" s="60">
        <v>14585</v>
      </c>
      <c r="F272" s="58" t="s">
        <v>79</v>
      </c>
    </row>
    <row r="273" spans="2:6" ht="22.15" customHeight="1" x14ac:dyDescent="0.25">
      <c r="B273" s="14" t="s">
        <v>329</v>
      </c>
      <c r="C273" s="7"/>
      <c r="E273" s="60">
        <v>11363</v>
      </c>
      <c r="F273" s="58" t="s">
        <v>79</v>
      </c>
    </row>
    <row r="274" spans="2:6" ht="22.15" customHeight="1" x14ac:dyDescent="0.25">
      <c r="B274" s="14" t="s">
        <v>330</v>
      </c>
      <c r="C274" s="7"/>
      <c r="E274" s="60">
        <v>5443</v>
      </c>
      <c r="F274" s="58" t="s">
        <v>79</v>
      </c>
    </row>
    <row r="275" spans="2:6" ht="22.15" customHeight="1" x14ac:dyDescent="0.25">
      <c r="B275" s="14" t="s">
        <v>331</v>
      </c>
      <c r="C275" s="7"/>
      <c r="E275" s="60">
        <v>86006</v>
      </c>
      <c r="F275" s="58" t="s">
        <v>77</v>
      </c>
    </row>
    <row r="276" spans="2:6" ht="22.15" customHeight="1" x14ac:dyDescent="0.25">
      <c r="B276" s="14" t="s">
        <v>332</v>
      </c>
      <c r="C276" s="7"/>
      <c r="E276" s="60">
        <v>5218</v>
      </c>
      <c r="F276" s="58" t="s">
        <v>79</v>
      </c>
    </row>
    <row r="277" spans="2:6" ht="22.15" customHeight="1" x14ac:dyDescent="0.25">
      <c r="B277" s="14" t="s">
        <v>333</v>
      </c>
      <c r="C277" s="7"/>
      <c r="E277" s="60">
        <v>11998</v>
      </c>
      <c r="F277" s="58" t="s">
        <v>79</v>
      </c>
    </row>
    <row r="278" spans="2:6" ht="22.15" customHeight="1" x14ac:dyDescent="0.25">
      <c r="B278" s="14" t="s">
        <v>334</v>
      </c>
      <c r="C278" s="7"/>
      <c r="E278" s="60">
        <v>3385</v>
      </c>
      <c r="F278" s="58" t="s">
        <v>79</v>
      </c>
    </row>
    <row r="279" spans="2:6" ht="22.15" customHeight="1" x14ac:dyDescent="0.25">
      <c r="B279" s="14" t="s">
        <v>335</v>
      </c>
      <c r="C279" s="7"/>
      <c r="E279" s="60">
        <v>5805</v>
      </c>
      <c r="F279" s="58" t="s">
        <v>79</v>
      </c>
    </row>
    <row r="280" spans="2:6" ht="22.15" customHeight="1" x14ac:dyDescent="0.25">
      <c r="B280" s="14" t="s">
        <v>336</v>
      </c>
      <c r="C280" s="7"/>
      <c r="E280" s="60">
        <v>82081</v>
      </c>
      <c r="F280" s="58" t="s">
        <v>95</v>
      </c>
    </row>
    <row r="281" spans="2:6" ht="22.15" customHeight="1" x14ac:dyDescent="0.25">
      <c r="B281" s="14" t="s">
        <v>337</v>
      </c>
      <c r="C281" s="7"/>
      <c r="E281" s="60">
        <v>6056</v>
      </c>
      <c r="F281" s="58" t="s">
        <v>79</v>
      </c>
    </row>
    <row r="282" spans="2:6" ht="22.15" customHeight="1" x14ac:dyDescent="0.25">
      <c r="B282" s="14" t="s">
        <v>338</v>
      </c>
      <c r="C282" s="7"/>
      <c r="E282" s="60">
        <v>137681</v>
      </c>
      <c r="F282" s="58" t="s">
        <v>77</v>
      </c>
    </row>
    <row r="283" spans="2:6" ht="22.15" customHeight="1" x14ac:dyDescent="0.25">
      <c r="B283" s="14" t="s">
        <v>339</v>
      </c>
      <c r="C283" s="7"/>
      <c r="E283" s="60">
        <v>7292</v>
      </c>
      <c r="F283" s="58" t="s">
        <v>79</v>
      </c>
    </row>
    <row r="284" spans="2:6" ht="22.15" customHeight="1" x14ac:dyDescent="0.25">
      <c r="B284" s="14" t="s">
        <v>340</v>
      </c>
      <c r="C284" s="7"/>
      <c r="E284" s="60">
        <v>9006</v>
      </c>
      <c r="F284" s="58" t="s">
        <v>79</v>
      </c>
    </row>
    <row r="285" spans="2:6" ht="22.15" customHeight="1" x14ac:dyDescent="0.25">
      <c r="B285" s="14" t="s">
        <v>341</v>
      </c>
      <c r="C285" s="7"/>
      <c r="E285" s="60">
        <v>134084</v>
      </c>
      <c r="F285" s="58" t="s">
        <v>77</v>
      </c>
    </row>
    <row r="286" spans="2:6" ht="22.15" customHeight="1" x14ac:dyDescent="0.25">
      <c r="B286" s="14" t="s">
        <v>342</v>
      </c>
      <c r="C286" s="7"/>
      <c r="E286" s="60">
        <v>6298</v>
      </c>
      <c r="F286" s="58" t="s">
        <v>79</v>
      </c>
    </row>
    <row r="287" spans="2:6" ht="22.15" customHeight="1" x14ac:dyDescent="0.25">
      <c r="B287" s="14" t="s">
        <v>343</v>
      </c>
      <c r="C287" s="7"/>
      <c r="E287" s="60">
        <v>305906</v>
      </c>
      <c r="F287" s="58" t="s">
        <v>95</v>
      </c>
    </row>
    <row r="288" spans="2:6" ht="22.15" customHeight="1" x14ac:dyDescent="0.25">
      <c r="B288" s="14" t="s">
        <v>344</v>
      </c>
      <c r="C288" s="7"/>
      <c r="E288" s="60">
        <v>4685</v>
      </c>
      <c r="F288" s="58" t="s">
        <v>79</v>
      </c>
    </row>
    <row r="289" spans="1:17" ht="22.15" customHeight="1" x14ac:dyDescent="0.25">
      <c r="B289" s="14" t="s">
        <v>345</v>
      </c>
      <c r="C289" s="7"/>
      <c r="E289" s="60">
        <v>7001</v>
      </c>
      <c r="F289" s="58" t="s">
        <v>79</v>
      </c>
    </row>
    <row r="290" spans="1:17" ht="22.15" customHeight="1" x14ac:dyDescent="0.25">
      <c r="B290" s="14" t="s">
        <v>346</v>
      </c>
      <c r="C290" s="7"/>
      <c r="E290" s="60">
        <v>11793</v>
      </c>
      <c r="F290" s="58" t="s">
        <v>79</v>
      </c>
    </row>
    <row r="291" spans="1:17" ht="22.15" customHeight="1" x14ac:dyDescent="0.25">
      <c r="B291" s="14" t="s">
        <v>347</v>
      </c>
      <c r="C291" s="7"/>
      <c r="E291" s="60">
        <v>49599</v>
      </c>
      <c r="F291" s="58" t="s">
        <v>77</v>
      </c>
    </row>
    <row r="292" spans="1:17" ht="22.15" customHeight="1" x14ac:dyDescent="0.25">
      <c r="B292" s="14" t="s">
        <v>348</v>
      </c>
      <c r="C292" s="7"/>
      <c r="E292" s="60">
        <v>18918</v>
      </c>
      <c r="F292" s="58" t="s">
        <v>77</v>
      </c>
    </row>
    <row r="293" spans="1:17" ht="22.15" customHeight="1" x14ac:dyDescent="0.25">
      <c r="B293" s="14" t="s">
        <v>349</v>
      </c>
      <c r="C293" s="7"/>
      <c r="E293" s="60">
        <v>3431</v>
      </c>
      <c r="F293" s="58" t="s">
        <v>79</v>
      </c>
    </row>
    <row r="294" spans="1:17" ht="22.15" customHeight="1" x14ac:dyDescent="0.25">
      <c r="B294" s="14" t="s">
        <v>350</v>
      </c>
      <c r="C294" s="7"/>
      <c r="E294" s="60">
        <v>46945</v>
      </c>
      <c r="F294" s="58" t="s">
        <v>79</v>
      </c>
    </row>
    <row r="295" spans="1:17" ht="22.15" customHeight="1" x14ac:dyDescent="0.25">
      <c r="B295" s="14" t="s">
        <v>351</v>
      </c>
      <c r="C295" s="7"/>
      <c r="E295" s="60">
        <v>7382</v>
      </c>
      <c r="F295" s="58" t="s">
        <v>79</v>
      </c>
    </row>
    <row r="296" spans="1:17" ht="22.15" customHeight="1" x14ac:dyDescent="0.25">
      <c r="B296" s="14" t="s">
        <v>352</v>
      </c>
      <c r="C296" s="7"/>
      <c r="E296" s="60">
        <v>4140</v>
      </c>
      <c r="F296" s="58" t="s">
        <v>79</v>
      </c>
    </row>
    <row r="297" spans="1:17" ht="22.15" customHeight="1" x14ac:dyDescent="0.25">
      <c r="B297" s="14" t="s">
        <v>353</v>
      </c>
      <c r="C297" s="7"/>
      <c r="E297" s="60">
        <v>7624</v>
      </c>
      <c r="F297" s="58" t="s">
        <v>79</v>
      </c>
    </row>
    <row r="298" spans="1:17" ht="22.15" customHeight="1" x14ac:dyDescent="0.25">
      <c r="B298" s="14" t="s">
        <v>354</v>
      </c>
      <c r="C298" s="7"/>
      <c r="E298" s="60">
        <v>100237</v>
      </c>
      <c r="F298" s="58" t="s">
        <v>79</v>
      </c>
    </row>
    <row r="299" spans="1:17" ht="22.15" customHeight="1" x14ac:dyDescent="0.25">
      <c r="B299" s="14" t="s">
        <v>355</v>
      </c>
      <c r="C299" s="7"/>
      <c r="E299" s="60">
        <v>24086</v>
      </c>
      <c r="F299" s="58" t="s">
        <v>77</v>
      </c>
    </row>
    <row r="300" spans="1:17" ht="22.15" customHeight="1" x14ac:dyDescent="0.25">
      <c r="B300" s="15" t="s">
        <v>356</v>
      </c>
      <c r="C300" s="8"/>
      <c r="E300" s="61">
        <v>9709</v>
      </c>
      <c r="F300" s="59" t="s">
        <v>79</v>
      </c>
    </row>
    <row r="301" spans="1:17" ht="22.15" customHeight="1" x14ac:dyDescent="0.25"/>
    <row r="302" spans="1:17" ht="22.15" customHeight="1" x14ac:dyDescent="0.25">
      <c r="A302" s="1" t="s">
        <v>357</v>
      </c>
      <c r="B302" s="1" t="s">
        <v>357</v>
      </c>
      <c r="C302" s="1" t="s">
        <v>357</v>
      </c>
      <c r="D302" s="1" t="s">
        <v>357</v>
      </c>
      <c r="E302" s="1" t="s">
        <v>357</v>
      </c>
      <c r="F302" s="1" t="s">
        <v>357</v>
      </c>
      <c r="G302" s="1" t="s">
        <v>357</v>
      </c>
      <c r="H302" s="1" t="s">
        <v>357</v>
      </c>
      <c r="I302" s="1" t="s">
        <v>357</v>
      </c>
      <c r="J302" s="1" t="s">
        <v>357</v>
      </c>
      <c r="K302" s="1" t="s">
        <v>357</v>
      </c>
      <c r="L302" s="1" t="s">
        <v>357</v>
      </c>
      <c r="M302" s="1" t="s">
        <v>357</v>
      </c>
      <c r="N302" s="1" t="s">
        <v>357</v>
      </c>
      <c r="O302" s="1" t="s">
        <v>357</v>
      </c>
      <c r="P302" s="1" t="s">
        <v>357</v>
      </c>
      <c r="Q302" s="1" t="s">
        <v>357</v>
      </c>
    </row>
  </sheetData>
  <mergeCells count="10">
    <mergeCell ref="H5:I5"/>
    <mergeCell ref="H4:I4"/>
    <mergeCell ref="H14:I14"/>
    <mergeCell ref="H6:I6"/>
    <mergeCell ref="H20:I20"/>
    <mergeCell ref="H16:I16"/>
    <mergeCell ref="H7:I7"/>
    <mergeCell ref="H18:I18"/>
    <mergeCell ref="H15:I15"/>
    <mergeCell ref="H19:I19"/>
  </mergeCells>
  <conditionalFormatting sqref="E5:F16">
    <cfRule type="expression" dxfId="2" priority="1">
      <formula>$C5&lt;&gt;"Sim"</formula>
    </cfRule>
  </conditionalFormatting>
  <conditionalFormatting sqref="E18:F20">
    <cfRule type="expression" dxfId="1" priority="13">
      <formula>$C18&lt;&gt;"Sim"</formula>
    </cfRule>
  </conditionalFormatting>
  <conditionalFormatting sqref="F5:F16 F18:F20">
    <cfRule type="expression" dxfId="0" priority="14">
      <formula>E5="RESPONSABILIDADE LEGAL"</formula>
    </cfRule>
  </conditionalFormatting>
  <dataValidations count="5">
    <dataValidation type="list" allowBlank="1" showInputMessage="1" showErrorMessage="1" sqref="F2" xr:uid="{00000000-0002-0000-0200-000000000000}">
      <formula1>"Estatal,Municipal"</formula1>
    </dataValidation>
    <dataValidation type="list" allowBlank="1" showInputMessage="1" showErrorMessage="1" sqref="I2" xr:uid="{00000000-0002-0000-0200-000001000000}">
      <formula1>"Direta,Delegada,Concessionada"</formula1>
    </dataValidation>
    <dataValidation type="list" allowBlank="1" showInputMessage="1" showErrorMessage="1" sqref="C5:C16" xr:uid="{682BAE73-FE0F-4583-8AD3-BBCA51B07D25}">
      <formula1>"Sim,Não"</formula1>
    </dataValidation>
    <dataValidation type="list" showInputMessage="1" showErrorMessage="1" sqref="C23:C300" xr:uid="{00000000-0002-0000-0200-000003000000}">
      <formula1>"Sim,'"</formula1>
    </dataValidation>
    <dataValidation type="list" showInputMessage="1" showErrorMessage="1" sqref="E18:E20 E5:E16" xr:uid="{00000000-0002-0000-0200-000004000000}">
      <formula1>"' ,RESPONSABILIDADE LEGAL,CONTRATAÇÃO DE OPERADOR (Prestação de serviço) ---&gt;,"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70C0"/>
  </sheetPr>
  <dimension ref="A2:O97"/>
  <sheetViews>
    <sheetView showGridLines="0" topLeftCell="A19" zoomScale="90" zoomScaleNormal="90" workbookViewId="0">
      <selection activeCell="B41" sqref="B41"/>
    </sheetView>
  </sheetViews>
  <sheetFormatPr defaultColWidth="0" defaultRowHeight="15" zeroHeight="1" x14ac:dyDescent="0.25"/>
  <cols>
    <col min="1" max="1" width="2.7109375" customWidth="1"/>
    <col min="2" max="2" width="68.140625" bestFit="1" customWidth="1"/>
    <col min="3" max="11" width="13" customWidth="1"/>
    <col min="12" max="12" width="2.7109375" customWidth="1"/>
    <col min="13" max="15" width="0" hidden="1" customWidth="1"/>
    <col min="16" max="16" width="9.140625" hidden="1" customWidth="1"/>
    <col min="17" max="16384" width="9.140625" hidden="1"/>
  </cols>
  <sheetData>
    <row r="2" spans="2:11" s="1" customFormat="1" ht="22.15" customHeight="1" x14ac:dyDescent="0.25">
      <c r="B2" s="381" t="s">
        <v>358</v>
      </c>
      <c r="C2" s="382"/>
      <c r="D2" s="382"/>
      <c r="E2" s="382"/>
      <c r="F2" s="382"/>
      <c r="G2" s="382"/>
      <c r="H2" s="382"/>
      <c r="I2" s="382"/>
      <c r="J2" s="382"/>
      <c r="K2" s="382"/>
    </row>
    <row r="3" spans="2:11" ht="4.9000000000000004" customHeight="1" x14ac:dyDescent="0.25"/>
    <row r="4" spans="2:11" ht="30" customHeight="1" x14ac:dyDescent="0.25">
      <c r="B4" s="4" t="s">
        <v>359</v>
      </c>
      <c r="C4" s="306">
        <v>2022</v>
      </c>
      <c r="D4" s="73">
        <f t="shared" ref="D4:K4" si="0">+C4+1</f>
        <v>2023</v>
      </c>
      <c r="E4" s="73">
        <f t="shared" si="0"/>
        <v>2024</v>
      </c>
      <c r="F4" s="73">
        <f t="shared" si="0"/>
        <v>2025</v>
      </c>
      <c r="G4" s="73">
        <f t="shared" si="0"/>
        <v>2026</v>
      </c>
      <c r="H4" s="73">
        <f t="shared" si="0"/>
        <v>2027</v>
      </c>
      <c r="I4" s="73">
        <f t="shared" si="0"/>
        <v>2028</v>
      </c>
      <c r="J4" s="73">
        <f t="shared" si="0"/>
        <v>2029</v>
      </c>
      <c r="K4" s="74">
        <f t="shared" si="0"/>
        <v>2030</v>
      </c>
    </row>
    <row r="5" spans="2:11" x14ac:dyDescent="0.25">
      <c r="B5" s="24"/>
      <c r="K5" s="23"/>
    </row>
    <row r="6" spans="2:11" x14ac:dyDescent="0.25">
      <c r="B6" s="75" t="s">
        <v>360</v>
      </c>
      <c r="C6" s="66"/>
      <c r="D6" s="66"/>
      <c r="E6" s="66"/>
      <c r="F6" s="66"/>
      <c r="G6" s="66"/>
      <c r="H6" s="66"/>
      <c r="I6" s="66"/>
      <c r="J6" s="66"/>
      <c r="K6" s="76"/>
    </row>
    <row r="7" spans="2:11" x14ac:dyDescent="0.25">
      <c r="B7" s="75" t="s">
        <v>361</v>
      </c>
      <c r="C7" s="68"/>
      <c r="D7" s="68"/>
      <c r="E7" s="68"/>
      <c r="F7" s="68"/>
      <c r="G7" s="68"/>
      <c r="H7" s="68"/>
      <c r="I7" s="68"/>
      <c r="J7" s="68"/>
      <c r="K7" s="77"/>
    </row>
    <row r="8" spans="2:11" x14ac:dyDescent="0.25">
      <c r="B8" s="75" t="s">
        <v>362</v>
      </c>
      <c r="C8" s="69"/>
      <c r="D8" s="69"/>
      <c r="E8" s="69"/>
      <c r="F8" s="69"/>
      <c r="G8" s="69"/>
      <c r="H8" s="69"/>
      <c r="I8" s="69"/>
      <c r="J8" s="69"/>
      <c r="K8" s="78"/>
    </row>
    <row r="9" spans="2:11" x14ac:dyDescent="0.25">
      <c r="B9" s="35" t="s">
        <v>363</v>
      </c>
      <c r="C9" s="79"/>
      <c r="D9" s="79"/>
      <c r="E9" s="79"/>
      <c r="F9" s="79"/>
      <c r="G9" s="79"/>
      <c r="H9" s="79"/>
      <c r="I9" s="79"/>
      <c r="J9" s="79"/>
      <c r="K9" s="80"/>
    </row>
    <row r="10" spans="2:11" x14ac:dyDescent="0.25">
      <c r="B10" s="81" t="s">
        <v>364</v>
      </c>
      <c r="C10" s="68"/>
      <c r="D10" s="68"/>
      <c r="E10" s="68"/>
      <c r="F10" s="68"/>
      <c r="G10" s="68"/>
      <c r="H10" s="68"/>
      <c r="I10" s="68"/>
      <c r="J10" s="68"/>
      <c r="K10" s="77"/>
    </row>
    <row r="11" spans="2:11" x14ac:dyDescent="0.25">
      <c r="B11" s="35" t="s">
        <v>365</v>
      </c>
      <c r="C11" s="79"/>
      <c r="D11" s="79"/>
      <c r="E11" s="79"/>
      <c r="F11" s="79"/>
      <c r="G11" s="79"/>
      <c r="H11" s="79"/>
      <c r="I11" s="79"/>
      <c r="J11" s="79"/>
      <c r="K11" s="80"/>
    </row>
    <row r="12" spans="2:11" ht="16.149999999999999" customHeight="1" x14ac:dyDescent="0.25">
      <c r="B12" s="200" t="s">
        <v>366</v>
      </c>
      <c r="C12" s="67"/>
      <c r="D12" s="68"/>
      <c r="E12" s="68"/>
      <c r="F12" s="68"/>
      <c r="G12" s="68"/>
      <c r="H12" s="68"/>
      <c r="I12" s="68"/>
      <c r="J12" s="68"/>
      <c r="K12" s="77"/>
    </row>
    <row r="13" spans="2:11" x14ac:dyDescent="0.25">
      <c r="B13" s="35" t="s">
        <v>367</v>
      </c>
      <c r="C13" s="79"/>
      <c r="D13" s="79"/>
      <c r="E13" s="79"/>
      <c r="F13" s="79"/>
      <c r="G13" s="79"/>
      <c r="H13" s="79"/>
      <c r="I13" s="79"/>
      <c r="J13" s="79"/>
      <c r="K13" s="80"/>
    </row>
    <row r="14" spans="2:11" x14ac:dyDescent="0.25">
      <c r="B14" s="81" t="s">
        <v>368</v>
      </c>
      <c r="C14" s="66"/>
      <c r="D14" s="66"/>
      <c r="E14" s="66"/>
      <c r="F14" s="66"/>
      <c r="G14" s="66"/>
      <c r="H14" s="66"/>
      <c r="I14" s="66"/>
      <c r="J14" s="66"/>
      <c r="K14" s="76"/>
    </row>
    <row r="15" spans="2:11" x14ac:dyDescent="0.25">
      <c r="B15" s="81" t="s">
        <v>369</v>
      </c>
      <c r="C15" s="68"/>
      <c r="D15" s="68"/>
      <c r="E15" s="68"/>
      <c r="F15" s="68"/>
      <c r="G15" s="68"/>
      <c r="H15" s="68"/>
      <c r="I15" s="68"/>
      <c r="J15" s="68"/>
      <c r="K15" s="77"/>
    </row>
    <row r="16" spans="2:11" x14ac:dyDescent="0.25">
      <c r="B16" s="81" t="s">
        <v>370</v>
      </c>
      <c r="C16" s="68"/>
      <c r="D16" s="68"/>
      <c r="E16" s="68"/>
      <c r="F16" s="68"/>
      <c r="G16" s="68"/>
      <c r="H16" s="68"/>
      <c r="I16" s="68"/>
      <c r="J16" s="68"/>
      <c r="K16" s="77"/>
    </row>
    <row r="17" spans="2:11" x14ac:dyDescent="0.25">
      <c r="B17" s="81" t="s">
        <v>371</v>
      </c>
      <c r="C17" s="68"/>
      <c r="D17" s="68"/>
      <c r="E17" s="68"/>
      <c r="F17" s="68"/>
      <c r="G17" s="68"/>
      <c r="H17" s="68"/>
      <c r="I17" s="68"/>
      <c r="J17" s="68"/>
      <c r="K17" s="77"/>
    </row>
    <row r="18" spans="2:11" x14ac:dyDescent="0.25">
      <c r="B18" s="81" t="s">
        <v>372</v>
      </c>
      <c r="C18" s="68"/>
      <c r="D18" s="68"/>
      <c r="E18" s="68"/>
      <c r="F18" s="68"/>
      <c r="G18" s="68"/>
      <c r="H18" s="68"/>
      <c r="I18" s="68"/>
      <c r="J18" s="68"/>
      <c r="K18" s="77"/>
    </row>
    <row r="19" spans="2:11" x14ac:dyDescent="0.25">
      <c r="B19" s="81" t="s">
        <v>373</v>
      </c>
      <c r="C19" s="69"/>
      <c r="D19" s="69"/>
      <c r="E19" s="69"/>
      <c r="F19" s="69"/>
      <c r="G19" s="69"/>
      <c r="H19" s="69"/>
      <c r="I19" s="69"/>
      <c r="J19" s="69"/>
      <c r="K19" s="78"/>
    </row>
    <row r="20" spans="2:11" x14ac:dyDescent="0.25">
      <c r="B20" s="81" t="s">
        <v>72</v>
      </c>
      <c r="C20" s="79"/>
      <c r="D20" s="79"/>
      <c r="E20" s="79"/>
      <c r="F20" s="79"/>
      <c r="G20" s="79"/>
      <c r="H20" s="79"/>
      <c r="I20" s="79"/>
      <c r="J20" s="79"/>
      <c r="K20" s="80"/>
    </row>
    <row r="21" spans="2:11" x14ac:dyDescent="0.25">
      <c r="B21" s="82"/>
      <c r="C21" s="66"/>
      <c r="D21" s="66"/>
      <c r="E21" s="66"/>
      <c r="F21" s="66"/>
      <c r="G21" s="66"/>
      <c r="H21" s="66"/>
      <c r="I21" s="66"/>
      <c r="J21" s="66"/>
      <c r="K21" s="76"/>
    </row>
    <row r="22" spans="2:11" x14ac:dyDescent="0.25">
      <c r="B22" s="82"/>
      <c r="C22" s="66"/>
      <c r="D22" s="66"/>
      <c r="E22" s="66"/>
      <c r="F22" s="66"/>
      <c r="G22" s="66"/>
      <c r="H22" s="66"/>
      <c r="I22" s="66"/>
      <c r="J22" s="66"/>
      <c r="K22" s="76"/>
    </row>
    <row r="23" spans="2:11" x14ac:dyDescent="0.25">
      <c r="B23" s="82"/>
      <c r="C23" s="66"/>
      <c r="D23" s="66"/>
      <c r="E23" s="66"/>
      <c r="F23" s="66"/>
      <c r="G23" s="66"/>
      <c r="H23" s="66"/>
      <c r="I23" s="66"/>
      <c r="J23" s="66"/>
      <c r="K23" s="76"/>
    </row>
    <row r="24" spans="2:11" x14ac:dyDescent="0.25">
      <c r="B24" s="82"/>
      <c r="C24" s="66"/>
      <c r="D24" s="66"/>
      <c r="E24" s="66"/>
      <c r="F24" s="66"/>
      <c r="G24" s="66"/>
      <c r="H24" s="66"/>
      <c r="I24" s="66"/>
      <c r="J24" s="66"/>
      <c r="K24" s="76"/>
    </row>
    <row r="25" spans="2:11" x14ac:dyDescent="0.25">
      <c r="B25" s="83"/>
      <c r="C25" s="84"/>
      <c r="D25" s="84"/>
      <c r="E25" s="84"/>
      <c r="F25" s="84"/>
      <c r="G25" s="84"/>
      <c r="H25" s="84"/>
      <c r="I25" s="84"/>
      <c r="J25" s="84"/>
      <c r="K25" s="85"/>
    </row>
    <row r="27" spans="2:11" s="1" customFormat="1" ht="22.15" customHeight="1" x14ac:dyDescent="0.25">
      <c r="B27" s="381" t="s">
        <v>374</v>
      </c>
      <c r="C27" s="382"/>
      <c r="D27" s="382"/>
      <c r="E27" s="382"/>
      <c r="F27" s="382"/>
      <c r="G27" s="382"/>
      <c r="H27" s="382"/>
      <c r="I27" s="382"/>
      <c r="J27" s="382"/>
      <c r="K27" s="382"/>
    </row>
    <row r="28" spans="2:11" ht="4.9000000000000004" customHeight="1" x14ac:dyDescent="0.25">
      <c r="B28" s="26"/>
      <c r="K28" s="206"/>
    </row>
    <row r="29" spans="2:11" s="1" customFormat="1" ht="30" customHeight="1" x14ac:dyDescent="0.25">
      <c r="B29" s="301" t="s">
        <v>375</v>
      </c>
      <c r="C29" s="306">
        <v>2022</v>
      </c>
      <c r="D29" s="73">
        <f t="shared" ref="D29:K29" si="1">+C29+1</f>
        <v>2023</v>
      </c>
      <c r="E29" s="73">
        <f t="shared" si="1"/>
        <v>2024</v>
      </c>
      <c r="F29" s="73">
        <f t="shared" si="1"/>
        <v>2025</v>
      </c>
      <c r="G29" s="73">
        <f t="shared" si="1"/>
        <v>2026</v>
      </c>
      <c r="H29" s="73">
        <f t="shared" si="1"/>
        <v>2027</v>
      </c>
      <c r="I29" s="73">
        <f t="shared" si="1"/>
        <v>2028</v>
      </c>
      <c r="J29" s="73">
        <f t="shared" si="1"/>
        <v>2029</v>
      </c>
      <c r="K29" s="74">
        <f t="shared" si="1"/>
        <v>2030</v>
      </c>
    </row>
    <row r="30" spans="2:11" x14ac:dyDescent="0.25">
      <c r="B30" s="24"/>
      <c r="K30" s="23"/>
    </row>
    <row r="31" spans="2:11" x14ac:dyDescent="0.25">
      <c r="B31" s="75" t="s">
        <v>376</v>
      </c>
      <c r="K31" s="23"/>
    </row>
    <row r="32" spans="2:11" x14ac:dyDescent="0.25">
      <c r="B32" s="86"/>
      <c r="C32" s="66"/>
      <c r="D32" s="66"/>
      <c r="E32" s="66"/>
      <c r="F32" s="66"/>
      <c r="G32" s="66"/>
      <c r="H32" s="66"/>
      <c r="I32" s="66"/>
      <c r="J32" s="66"/>
      <c r="K32" s="76"/>
    </row>
    <row r="33" spans="2:11" x14ac:dyDescent="0.25">
      <c r="B33" s="87"/>
      <c r="C33" s="66"/>
      <c r="D33" s="66"/>
      <c r="E33" s="66"/>
      <c r="F33" s="66"/>
      <c r="G33" s="66"/>
      <c r="H33" s="66"/>
      <c r="I33" s="66"/>
      <c r="J33" s="66"/>
      <c r="K33" s="76"/>
    </row>
    <row r="34" spans="2:11" x14ac:dyDescent="0.25">
      <c r="B34" s="87"/>
      <c r="C34" s="66"/>
      <c r="D34" s="66"/>
      <c r="E34" s="66"/>
      <c r="F34" s="66"/>
      <c r="G34" s="66"/>
      <c r="H34" s="66"/>
      <c r="I34" s="66"/>
      <c r="J34" s="66"/>
      <c r="K34" s="76"/>
    </row>
    <row r="35" spans="2:11" x14ac:dyDescent="0.25">
      <c r="B35" s="87"/>
      <c r="C35" s="66"/>
      <c r="D35" s="66"/>
      <c r="E35" s="66"/>
      <c r="F35" s="66"/>
      <c r="G35" s="66"/>
      <c r="H35" s="66"/>
      <c r="I35" s="66"/>
      <c r="J35" s="66"/>
      <c r="K35" s="76"/>
    </row>
    <row r="36" spans="2:11" x14ac:dyDescent="0.25">
      <c r="B36" s="87"/>
      <c r="C36" s="66"/>
      <c r="D36" s="66"/>
      <c r="E36" s="66"/>
      <c r="F36" s="66"/>
      <c r="G36" s="66"/>
      <c r="H36" s="66"/>
      <c r="I36" s="66"/>
      <c r="J36" s="66"/>
      <c r="K36" s="76"/>
    </row>
    <row r="37" spans="2:11" x14ac:dyDescent="0.25">
      <c r="B37" s="87"/>
      <c r="C37" s="66"/>
      <c r="D37" s="66"/>
      <c r="E37" s="66"/>
      <c r="F37" s="66"/>
      <c r="G37" s="66"/>
      <c r="H37" s="66"/>
      <c r="I37" s="66"/>
      <c r="J37" s="66"/>
      <c r="K37" s="76"/>
    </row>
    <row r="38" spans="2:11" x14ac:dyDescent="0.25">
      <c r="B38" s="88"/>
      <c r="C38" s="66"/>
      <c r="D38" s="66"/>
      <c r="E38" s="66"/>
      <c r="F38" s="66"/>
      <c r="G38" s="66"/>
      <c r="H38" s="66"/>
      <c r="I38" s="66"/>
      <c r="J38" s="66"/>
      <c r="K38" s="76"/>
    </row>
    <row r="39" spans="2:11" x14ac:dyDescent="0.25">
      <c r="B39" s="75" t="s">
        <v>377</v>
      </c>
      <c r="K39" s="23"/>
    </row>
    <row r="40" spans="2:11" x14ac:dyDescent="0.25">
      <c r="B40" s="89" t="s">
        <v>378</v>
      </c>
      <c r="K40" s="23"/>
    </row>
    <row r="41" spans="2:11" x14ac:dyDescent="0.25">
      <c r="B41" s="86"/>
      <c r="C41" s="66"/>
      <c r="D41" s="66"/>
      <c r="E41" s="66"/>
      <c r="F41" s="66"/>
      <c r="G41" s="66"/>
      <c r="H41" s="66"/>
      <c r="I41" s="66"/>
      <c r="J41" s="66"/>
      <c r="K41" s="76"/>
    </row>
    <row r="42" spans="2:11" x14ac:dyDescent="0.25">
      <c r="B42" s="90"/>
      <c r="C42" s="66"/>
      <c r="D42" s="66"/>
      <c r="E42" s="66"/>
      <c r="F42" s="66"/>
      <c r="G42" s="66"/>
      <c r="H42" s="66"/>
      <c r="I42" s="66"/>
      <c r="J42" s="66"/>
      <c r="K42" s="76"/>
    </row>
    <row r="43" spans="2:11" x14ac:dyDescent="0.25">
      <c r="B43" s="90"/>
      <c r="C43" s="66"/>
      <c r="D43" s="66"/>
      <c r="E43" s="66"/>
      <c r="F43" s="66"/>
      <c r="G43" s="66"/>
      <c r="H43" s="66"/>
      <c r="I43" s="66"/>
      <c r="J43" s="66"/>
      <c r="K43" s="76"/>
    </row>
    <row r="44" spans="2:11" x14ac:dyDescent="0.25">
      <c r="B44" s="90"/>
      <c r="C44" s="66"/>
      <c r="D44" s="66"/>
      <c r="E44" s="66"/>
      <c r="F44" s="66"/>
      <c r="G44" s="66"/>
      <c r="H44" s="66"/>
      <c r="I44" s="66"/>
      <c r="J44" s="66"/>
      <c r="K44" s="76"/>
    </row>
    <row r="45" spans="2:11" x14ac:dyDescent="0.25">
      <c r="B45" s="90"/>
      <c r="C45" s="66"/>
      <c r="D45" s="66"/>
      <c r="E45" s="66"/>
      <c r="F45" s="66"/>
      <c r="G45" s="66"/>
      <c r="H45" s="66"/>
      <c r="I45" s="66"/>
      <c r="J45" s="66"/>
      <c r="K45" s="76"/>
    </row>
    <row r="46" spans="2:11" x14ac:dyDescent="0.25">
      <c r="B46" s="90"/>
      <c r="C46" s="66"/>
      <c r="D46" s="66"/>
      <c r="E46" s="66"/>
      <c r="F46" s="66"/>
      <c r="G46" s="66"/>
      <c r="H46" s="66"/>
      <c r="I46" s="66"/>
      <c r="J46" s="66"/>
      <c r="K46" s="76"/>
    </row>
    <row r="47" spans="2:11" x14ac:dyDescent="0.25">
      <c r="B47" s="91"/>
      <c r="C47" s="66"/>
      <c r="D47" s="66"/>
      <c r="E47" s="66"/>
      <c r="F47" s="66"/>
      <c r="G47" s="66"/>
      <c r="H47" s="66"/>
      <c r="I47" s="66"/>
      <c r="J47" s="66"/>
      <c r="K47" s="76"/>
    </row>
    <row r="48" spans="2:11" x14ac:dyDescent="0.25">
      <c r="B48" s="89" t="s">
        <v>379</v>
      </c>
      <c r="K48" s="23"/>
    </row>
    <row r="49" spans="2:11" x14ac:dyDescent="0.25">
      <c r="B49" s="309">
        <f t="shared" ref="B49:B55" si="2">$B41</f>
        <v>0</v>
      </c>
      <c r="C49" s="66"/>
      <c r="D49" s="66"/>
      <c r="E49" s="66"/>
      <c r="F49" s="66"/>
      <c r="G49" s="66"/>
      <c r="H49" s="66"/>
      <c r="I49" s="66"/>
      <c r="J49" s="66"/>
      <c r="K49" s="76"/>
    </row>
    <row r="50" spans="2:11" x14ac:dyDescent="0.25">
      <c r="B50" s="309">
        <f t="shared" si="2"/>
        <v>0</v>
      </c>
      <c r="C50" s="66"/>
      <c r="D50" s="66"/>
      <c r="E50" s="66"/>
      <c r="F50" s="66"/>
      <c r="G50" s="66"/>
      <c r="H50" s="66"/>
      <c r="I50" s="66"/>
      <c r="J50" s="66"/>
      <c r="K50" s="76"/>
    </row>
    <row r="51" spans="2:11" x14ac:dyDescent="0.25">
      <c r="B51" s="309">
        <f t="shared" si="2"/>
        <v>0</v>
      </c>
      <c r="C51" s="66"/>
      <c r="D51" s="66"/>
      <c r="E51" s="66"/>
      <c r="F51" s="66"/>
      <c r="G51" s="66"/>
      <c r="H51" s="66"/>
      <c r="I51" s="66"/>
      <c r="J51" s="66"/>
      <c r="K51" s="76"/>
    </row>
    <row r="52" spans="2:11" x14ac:dyDescent="0.25">
      <c r="B52" s="309">
        <f t="shared" si="2"/>
        <v>0</v>
      </c>
      <c r="C52" s="66"/>
      <c r="D52" s="66"/>
      <c r="E52" s="66"/>
      <c r="F52" s="66"/>
      <c r="G52" s="66"/>
      <c r="H52" s="66"/>
      <c r="I52" s="66"/>
      <c r="J52" s="66"/>
      <c r="K52" s="76"/>
    </row>
    <row r="53" spans="2:11" x14ac:dyDescent="0.25">
      <c r="B53" s="309">
        <f t="shared" si="2"/>
        <v>0</v>
      </c>
      <c r="C53" s="66"/>
      <c r="D53" s="66"/>
      <c r="E53" s="66"/>
      <c r="F53" s="66"/>
      <c r="G53" s="66"/>
      <c r="H53" s="66"/>
      <c r="I53" s="66"/>
      <c r="J53" s="66"/>
      <c r="K53" s="76"/>
    </row>
    <row r="54" spans="2:11" x14ac:dyDescent="0.25">
      <c r="B54" s="309">
        <f t="shared" si="2"/>
        <v>0</v>
      </c>
      <c r="C54" s="66"/>
      <c r="D54" s="66"/>
      <c r="E54" s="66"/>
      <c r="F54" s="66"/>
      <c r="G54" s="66"/>
      <c r="H54" s="66"/>
      <c r="I54" s="66"/>
      <c r="J54" s="66"/>
      <c r="K54" s="76"/>
    </row>
    <row r="55" spans="2:11" x14ac:dyDescent="0.25">
      <c r="B55" s="309">
        <f t="shared" si="2"/>
        <v>0</v>
      </c>
      <c r="C55" s="66"/>
      <c r="D55" s="66"/>
      <c r="E55" s="66"/>
      <c r="F55" s="66"/>
      <c r="G55" s="66"/>
      <c r="H55" s="66"/>
      <c r="I55" s="66"/>
      <c r="J55" s="66"/>
      <c r="K55" s="76"/>
    </row>
    <row r="56" spans="2:11" x14ac:dyDescent="0.25">
      <c r="B56" s="89" t="s">
        <v>380</v>
      </c>
      <c r="K56" s="23"/>
    </row>
    <row r="57" spans="2:11" x14ac:dyDescent="0.25">
      <c r="B57" s="309">
        <f t="shared" ref="B57:B63" si="3">$B49</f>
        <v>0</v>
      </c>
      <c r="C57" s="66"/>
      <c r="D57" s="66"/>
      <c r="E57" s="66"/>
      <c r="F57" s="66"/>
      <c r="G57" s="66"/>
      <c r="H57" s="66"/>
      <c r="I57" s="66"/>
      <c r="J57" s="66"/>
      <c r="K57" s="76"/>
    </row>
    <row r="58" spans="2:11" x14ac:dyDescent="0.25">
      <c r="B58" s="309">
        <f t="shared" si="3"/>
        <v>0</v>
      </c>
      <c r="C58" s="66"/>
      <c r="D58" s="66"/>
      <c r="E58" s="66"/>
      <c r="F58" s="66"/>
      <c r="G58" s="66"/>
      <c r="H58" s="66"/>
      <c r="I58" s="66"/>
      <c r="J58" s="66"/>
      <c r="K58" s="76"/>
    </row>
    <row r="59" spans="2:11" x14ac:dyDescent="0.25">
      <c r="B59" s="309">
        <f t="shared" si="3"/>
        <v>0</v>
      </c>
      <c r="C59" s="66"/>
      <c r="D59" s="66"/>
      <c r="E59" s="66"/>
      <c r="F59" s="66"/>
      <c r="G59" s="66"/>
      <c r="H59" s="66"/>
      <c r="I59" s="66"/>
      <c r="J59" s="66"/>
      <c r="K59" s="76"/>
    </row>
    <row r="60" spans="2:11" x14ac:dyDescent="0.25">
      <c r="B60" s="309">
        <f t="shared" si="3"/>
        <v>0</v>
      </c>
      <c r="C60" s="66"/>
      <c r="D60" s="66"/>
      <c r="E60" s="66"/>
      <c r="F60" s="66"/>
      <c r="G60" s="66"/>
      <c r="H60" s="66"/>
      <c r="I60" s="66"/>
      <c r="J60" s="66"/>
      <c r="K60" s="76"/>
    </row>
    <row r="61" spans="2:11" x14ac:dyDescent="0.25">
      <c r="B61" s="309">
        <f t="shared" si="3"/>
        <v>0</v>
      </c>
      <c r="C61" s="66"/>
      <c r="D61" s="66"/>
      <c r="E61" s="66"/>
      <c r="F61" s="66"/>
      <c r="G61" s="66"/>
      <c r="H61" s="66"/>
      <c r="I61" s="66"/>
      <c r="J61" s="66"/>
      <c r="K61" s="76"/>
    </row>
    <row r="62" spans="2:11" x14ac:dyDescent="0.25">
      <c r="B62" s="309">
        <f t="shared" si="3"/>
        <v>0</v>
      </c>
      <c r="C62" s="66"/>
      <c r="D62" s="66"/>
      <c r="E62" s="66"/>
      <c r="F62" s="66"/>
      <c r="G62" s="66"/>
      <c r="H62" s="66"/>
      <c r="I62" s="66"/>
      <c r="J62" s="66"/>
      <c r="K62" s="76"/>
    </row>
    <row r="63" spans="2:11" x14ac:dyDescent="0.25">
      <c r="B63" s="309">
        <f t="shared" si="3"/>
        <v>0</v>
      </c>
      <c r="C63" s="66"/>
      <c r="D63" s="66"/>
      <c r="E63" s="66"/>
      <c r="F63" s="66"/>
      <c r="G63" s="66"/>
      <c r="H63" s="66"/>
      <c r="I63" s="66"/>
      <c r="J63" s="66"/>
      <c r="K63" s="76"/>
    </row>
    <row r="64" spans="2:11" ht="16.149999999999999" customHeight="1" x14ac:dyDescent="0.25">
      <c r="B64" s="92" t="s">
        <v>381</v>
      </c>
      <c r="K64" s="23"/>
    </row>
    <row r="65" spans="2:11" x14ac:dyDescent="0.25">
      <c r="B65" s="86"/>
      <c r="C65" s="66"/>
      <c r="D65" s="66"/>
      <c r="E65" s="66"/>
      <c r="F65" s="66"/>
      <c r="G65" s="66"/>
      <c r="H65" s="66"/>
      <c r="I65" s="66"/>
      <c r="J65" s="66"/>
      <c r="K65" s="76"/>
    </row>
    <row r="66" spans="2:11" x14ac:dyDescent="0.25">
      <c r="B66" s="87"/>
      <c r="C66" s="66"/>
      <c r="D66" s="66"/>
      <c r="E66" s="66"/>
      <c r="F66" s="66"/>
      <c r="G66" s="66"/>
      <c r="H66" s="66"/>
      <c r="I66" s="66"/>
      <c r="J66" s="66"/>
      <c r="K66" s="76"/>
    </row>
    <row r="67" spans="2:11" x14ac:dyDescent="0.25">
      <c r="B67" s="87"/>
      <c r="C67" s="66"/>
      <c r="D67" s="66"/>
      <c r="E67" s="66"/>
      <c r="F67" s="66"/>
      <c r="G67" s="66"/>
      <c r="H67" s="66"/>
      <c r="I67" s="66"/>
      <c r="J67" s="66"/>
      <c r="K67" s="76"/>
    </row>
    <row r="68" spans="2:11" x14ac:dyDescent="0.25">
      <c r="B68" s="87"/>
      <c r="C68" s="66"/>
      <c r="D68" s="66"/>
      <c r="E68" s="66"/>
      <c r="F68" s="66"/>
      <c r="G68" s="66"/>
      <c r="H68" s="66"/>
      <c r="I68" s="66"/>
      <c r="J68" s="66"/>
      <c r="K68" s="76"/>
    </row>
    <row r="69" spans="2:11" x14ac:dyDescent="0.25">
      <c r="B69" s="87"/>
      <c r="C69" s="66"/>
      <c r="D69" s="66"/>
      <c r="E69" s="66"/>
      <c r="F69" s="66"/>
      <c r="G69" s="66"/>
      <c r="H69" s="66"/>
      <c r="I69" s="66"/>
      <c r="J69" s="66"/>
      <c r="K69" s="76"/>
    </row>
    <row r="70" spans="2:11" x14ac:dyDescent="0.25">
      <c r="B70" s="87"/>
      <c r="C70" s="66"/>
      <c r="D70" s="66"/>
      <c r="E70" s="66"/>
      <c r="F70" s="66"/>
      <c r="G70" s="66"/>
      <c r="H70" s="66"/>
      <c r="I70" s="66"/>
      <c r="J70" s="66"/>
      <c r="K70" s="76"/>
    </row>
    <row r="71" spans="2:11" x14ac:dyDescent="0.25">
      <c r="B71" s="88"/>
      <c r="C71" s="66"/>
      <c r="D71" s="66"/>
      <c r="E71" s="66"/>
      <c r="F71" s="66"/>
      <c r="G71" s="66"/>
      <c r="H71" s="66"/>
      <c r="I71" s="66"/>
      <c r="J71" s="66"/>
      <c r="K71" s="76"/>
    </row>
    <row r="72" spans="2:11" x14ac:dyDescent="0.25">
      <c r="B72" s="75" t="s">
        <v>382</v>
      </c>
      <c r="K72" s="23"/>
    </row>
    <row r="73" spans="2:11" x14ac:dyDescent="0.25">
      <c r="B73" s="86"/>
      <c r="C73" s="66"/>
      <c r="D73" s="66"/>
      <c r="E73" s="66"/>
      <c r="F73" s="66"/>
      <c r="G73" s="66"/>
      <c r="H73" s="66"/>
      <c r="I73" s="66"/>
      <c r="J73" s="66"/>
      <c r="K73" s="76"/>
    </row>
    <row r="74" spans="2:11" x14ac:dyDescent="0.25">
      <c r="B74" s="87"/>
      <c r="C74" s="66"/>
      <c r="D74" s="66"/>
      <c r="E74" s="66"/>
      <c r="F74" s="66"/>
      <c r="G74" s="66"/>
      <c r="H74" s="66"/>
      <c r="I74" s="66"/>
      <c r="J74" s="66"/>
      <c r="K74" s="76"/>
    </row>
    <row r="75" spans="2:11" x14ac:dyDescent="0.25">
      <c r="B75" s="87"/>
      <c r="C75" s="66"/>
      <c r="D75" s="66"/>
      <c r="E75" s="66"/>
      <c r="F75" s="66"/>
      <c r="G75" s="66"/>
      <c r="H75" s="66"/>
      <c r="I75" s="66"/>
      <c r="J75" s="66"/>
      <c r="K75" s="76"/>
    </row>
    <row r="76" spans="2:11" x14ac:dyDescent="0.25">
      <c r="B76" s="87"/>
      <c r="C76" s="66"/>
      <c r="D76" s="66"/>
      <c r="E76" s="66"/>
      <c r="F76" s="66"/>
      <c r="G76" s="66"/>
      <c r="H76" s="66"/>
      <c r="I76" s="66"/>
      <c r="J76" s="66"/>
      <c r="K76" s="76"/>
    </row>
    <row r="77" spans="2:11" x14ac:dyDescent="0.25">
      <c r="B77" s="87"/>
      <c r="C77" s="66"/>
      <c r="D77" s="66"/>
      <c r="E77" s="66"/>
      <c r="F77" s="66"/>
      <c r="G77" s="66"/>
      <c r="H77" s="66"/>
      <c r="I77" s="66"/>
      <c r="J77" s="66"/>
      <c r="K77" s="76"/>
    </row>
    <row r="78" spans="2:11" x14ac:dyDescent="0.25">
      <c r="B78" s="87"/>
      <c r="C78" s="66"/>
      <c r="D78" s="66"/>
      <c r="E78" s="66"/>
      <c r="F78" s="66"/>
      <c r="G78" s="66"/>
      <c r="H78" s="66"/>
      <c r="I78" s="66"/>
      <c r="J78" s="66"/>
      <c r="K78" s="76"/>
    </row>
    <row r="79" spans="2:11" x14ac:dyDescent="0.25">
      <c r="B79" s="87"/>
      <c r="C79" s="66"/>
      <c r="D79" s="66"/>
      <c r="E79" s="66"/>
      <c r="F79" s="66"/>
      <c r="G79" s="66"/>
      <c r="H79" s="66"/>
      <c r="I79" s="66"/>
      <c r="J79" s="66"/>
      <c r="K79" s="76"/>
    </row>
    <row r="80" spans="2:11" x14ac:dyDescent="0.25">
      <c r="B80" s="87"/>
      <c r="C80" s="66"/>
      <c r="D80" s="66"/>
      <c r="E80" s="66"/>
      <c r="F80" s="66"/>
      <c r="G80" s="66"/>
      <c r="H80" s="66"/>
      <c r="I80" s="66"/>
      <c r="J80" s="66"/>
      <c r="K80" s="76"/>
    </row>
    <row r="81" spans="1:12" x14ac:dyDescent="0.25">
      <c r="B81" s="88"/>
      <c r="C81" s="66"/>
      <c r="D81" s="66"/>
      <c r="E81" s="66"/>
      <c r="F81" s="66"/>
      <c r="G81" s="66"/>
      <c r="H81" s="66"/>
      <c r="I81" s="66"/>
      <c r="J81" s="66"/>
      <c r="K81" s="76"/>
    </row>
    <row r="82" spans="1:12" x14ac:dyDescent="0.25">
      <c r="B82" s="75" t="s">
        <v>383</v>
      </c>
      <c r="K82" s="23"/>
    </row>
    <row r="83" spans="1:12" x14ac:dyDescent="0.25">
      <c r="B83" s="86"/>
      <c r="C83" s="66"/>
      <c r="D83" s="66"/>
      <c r="E83" s="66"/>
      <c r="F83" s="66"/>
      <c r="G83" s="66"/>
      <c r="H83" s="66"/>
      <c r="I83" s="66"/>
      <c r="J83" s="66"/>
      <c r="K83" s="76"/>
    </row>
    <row r="84" spans="1:12" x14ac:dyDescent="0.25">
      <c r="B84" s="88"/>
      <c r="C84" s="66"/>
      <c r="D84" s="66"/>
      <c r="E84" s="66"/>
      <c r="F84" s="66"/>
      <c r="G84" s="66"/>
      <c r="H84" s="66"/>
      <c r="I84" s="66"/>
      <c r="J84" s="66"/>
      <c r="K84" s="76"/>
    </row>
    <row r="85" spans="1:12" x14ac:dyDescent="0.25">
      <c r="B85" s="75" t="s">
        <v>384</v>
      </c>
      <c r="K85" s="23"/>
    </row>
    <row r="86" spans="1:12" x14ac:dyDescent="0.25">
      <c r="B86" s="93"/>
      <c r="C86" s="66"/>
      <c r="D86" s="66"/>
      <c r="E86" s="66"/>
      <c r="F86" s="66"/>
      <c r="G86" s="66"/>
      <c r="H86" s="66"/>
      <c r="I86" s="66"/>
      <c r="J86" s="66"/>
      <c r="K86" s="76"/>
    </row>
    <row r="87" spans="1:12" x14ac:dyDescent="0.25">
      <c r="B87" s="75" t="s">
        <v>385</v>
      </c>
      <c r="C87" s="94" t="s">
        <v>386</v>
      </c>
      <c r="K87" s="23"/>
    </row>
    <row r="88" spans="1:12" x14ac:dyDescent="0.25">
      <c r="B88" s="86"/>
      <c r="C88" s="66"/>
      <c r="D88" s="66"/>
      <c r="E88" s="66"/>
      <c r="F88" s="66"/>
      <c r="G88" s="66"/>
      <c r="H88" s="66"/>
      <c r="I88" s="66"/>
      <c r="J88" s="66"/>
      <c r="K88" s="76"/>
    </row>
    <row r="89" spans="1:12" x14ac:dyDescent="0.25">
      <c r="B89" s="87"/>
      <c r="C89" s="66"/>
      <c r="D89" s="66"/>
      <c r="E89" s="66"/>
      <c r="F89" s="66"/>
      <c r="G89" s="66"/>
      <c r="H89" s="66"/>
      <c r="I89" s="66"/>
      <c r="J89" s="66"/>
      <c r="K89" s="76"/>
    </row>
    <row r="90" spans="1:12" x14ac:dyDescent="0.25">
      <c r="B90" s="87"/>
      <c r="C90" s="66"/>
      <c r="D90" s="66"/>
      <c r="E90" s="66"/>
      <c r="F90" s="66"/>
      <c r="G90" s="66"/>
      <c r="H90" s="66"/>
      <c r="I90" s="66"/>
      <c r="J90" s="66"/>
      <c r="K90" s="76"/>
    </row>
    <row r="91" spans="1:12" x14ac:dyDescent="0.25">
      <c r="B91" s="87"/>
      <c r="C91" s="66"/>
      <c r="D91" s="66"/>
      <c r="E91" s="66"/>
      <c r="F91" s="66"/>
      <c r="G91" s="66"/>
      <c r="H91" s="66"/>
      <c r="I91" s="66"/>
      <c r="J91" s="66"/>
      <c r="K91" s="76"/>
    </row>
    <row r="92" spans="1:12" x14ac:dyDescent="0.25">
      <c r="B92" s="87"/>
      <c r="C92" s="66"/>
      <c r="D92" s="66"/>
      <c r="E92" s="66"/>
      <c r="F92" s="66"/>
      <c r="G92" s="66"/>
      <c r="H92" s="66"/>
      <c r="I92" s="66"/>
      <c r="J92" s="66"/>
      <c r="K92" s="76"/>
    </row>
    <row r="93" spans="1:12" x14ac:dyDescent="0.25">
      <c r="B93" s="87"/>
      <c r="C93" s="66"/>
      <c r="D93" s="66"/>
      <c r="E93" s="66"/>
      <c r="F93" s="66"/>
      <c r="G93" s="66"/>
      <c r="H93" s="66"/>
      <c r="I93" s="66"/>
      <c r="J93" s="66"/>
      <c r="K93" s="76"/>
    </row>
    <row r="94" spans="1:12" x14ac:dyDescent="0.25">
      <c r="B94" s="95"/>
      <c r="C94" s="96"/>
      <c r="D94" s="96"/>
      <c r="E94" s="96"/>
      <c r="F94" s="96"/>
      <c r="G94" s="96"/>
      <c r="H94" s="96"/>
      <c r="I94" s="96"/>
      <c r="J94" s="96"/>
      <c r="K94" s="97"/>
    </row>
    <row r="95" spans="1:12" x14ac:dyDescent="0.25">
      <c r="B95" s="2"/>
    </row>
    <row r="96" spans="1:12" x14ac:dyDescent="0.25">
      <c r="A96" t="s">
        <v>357</v>
      </c>
      <c r="B96" t="s">
        <v>357</v>
      </c>
      <c r="C96" t="s">
        <v>357</v>
      </c>
      <c r="D96" t="s">
        <v>357</v>
      </c>
      <c r="E96" t="s">
        <v>357</v>
      </c>
      <c r="F96" t="s">
        <v>357</v>
      </c>
      <c r="G96" t="s">
        <v>357</v>
      </c>
      <c r="H96" t="s">
        <v>357</v>
      </c>
      <c r="I96" t="s">
        <v>357</v>
      </c>
      <c r="J96" t="s">
        <v>357</v>
      </c>
      <c r="K96" t="s">
        <v>357</v>
      </c>
      <c r="L96" t="s">
        <v>357</v>
      </c>
    </row>
    <row r="97" spans="2:2" x14ac:dyDescent="0.25">
      <c r="B97" s="199"/>
    </row>
  </sheetData>
  <mergeCells count="2">
    <mergeCell ref="B27:K27"/>
    <mergeCell ref="B2:K2"/>
  </mergeCells>
  <pageMargins left="0.7" right="0.7" top="0.75" bottom="0.75" header="0.3" footer="0.3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</sheetPr>
  <dimension ref="A2:O200"/>
  <sheetViews>
    <sheetView showGridLines="0" tabSelected="1" topLeftCell="A2" zoomScale="90" zoomScaleNormal="90" workbookViewId="0">
      <selection activeCell="B194" sqref="B194"/>
    </sheetView>
  </sheetViews>
  <sheetFormatPr defaultColWidth="0" defaultRowHeight="15" zeroHeight="1" x14ac:dyDescent="0.25"/>
  <cols>
    <col min="1" max="1" width="2.7109375" style="1" customWidth="1"/>
    <col min="2" max="2" width="72.140625" style="1" customWidth="1"/>
    <col min="3" max="11" width="13" style="1" customWidth="1"/>
    <col min="12" max="12" width="2.7109375" style="1" customWidth="1"/>
    <col min="13" max="15" width="0" style="1" hidden="1" customWidth="1"/>
    <col min="16" max="16" width="9.140625" style="1" hidden="1" customWidth="1"/>
    <col min="17" max="16384" width="9.140625" style="1" hidden="1"/>
  </cols>
  <sheetData>
    <row r="2" spans="2:11" ht="30" customHeight="1" x14ac:dyDescent="0.25">
      <c r="B2" s="4" t="s">
        <v>387</v>
      </c>
      <c r="C2" s="306">
        <v>2022</v>
      </c>
      <c r="D2" s="73">
        <f t="shared" ref="D2:K2" si="0">+C2+1</f>
        <v>2023</v>
      </c>
      <c r="E2" s="73">
        <f t="shared" si="0"/>
        <v>2024</v>
      </c>
      <c r="F2" s="73">
        <f t="shared" si="0"/>
        <v>2025</v>
      </c>
      <c r="G2" s="73">
        <f t="shared" si="0"/>
        <v>2026</v>
      </c>
      <c r="H2" s="73">
        <f t="shared" si="0"/>
        <v>2027</v>
      </c>
      <c r="I2" s="73">
        <f t="shared" si="0"/>
        <v>2028</v>
      </c>
      <c r="J2" s="73">
        <f t="shared" si="0"/>
        <v>2029</v>
      </c>
      <c r="K2" s="74">
        <f t="shared" si="0"/>
        <v>2030</v>
      </c>
    </row>
    <row r="3" spans="2:11" ht="4.9000000000000004" customHeight="1" x14ac:dyDescent="0.25">
      <c r="B3" s="17"/>
      <c r="K3" s="6"/>
    </row>
    <row r="4" spans="2:11" x14ac:dyDescent="0.25">
      <c r="B4" s="31" t="s">
        <v>388</v>
      </c>
      <c r="C4" s="310">
        <f t="shared" ref="C4:K4" si="1">SUM(C7:C42)</f>
        <v>0</v>
      </c>
      <c r="D4" s="310">
        <f t="shared" si="1"/>
        <v>0</v>
      </c>
      <c r="E4" s="310">
        <f t="shared" si="1"/>
        <v>0</v>
      </c>
      <c r="F4" s="310">
        <f t="shared" si="1"/>
        <v>0</v>
      </c>
      <c r="G4" s="310">
        <f t="shared" si="1"/>
        <v>0</v>
      </c>
      <c r="H4" s="310">
        <f t="shared" si="1"/>
        <v>0</v>
      </c>
      <c r="I4" s="310">
        <f t="shared" si="1"/>
        <v>0</v>
      </c>
      <c r="J4" s="310">
        <f t="shared" si="1"/>
        <v>0</v>
      </c>
      <c r="K4" s="311">
        <f t="shared" si="1"/>
        <v>0</v>
      </c>
    </row>
    <row r="5" spans="2:11" ht="3" customHeight="1" x14ac:dyDescent="0.25">
      <c r="B5" s="14"/>
      <c r="C5" s="21"/>
      <c r="D5" s="21"/>
      <c r="E5" s="21"/>
      <c r="F5" s="21"/>
      <c r="G5" s="21"/>
      <c r="H5" s="21"/>
      <c r="I5" s="21"/>
      <c r="J5" s="21"/>
      <c r="K5" s="33"/>
    </row>
    <row r="6" spans="2:11" x14ac:dyDescent="0.25">
      <c r="B6" s="5" t="s">
        <v>389</v>
      </c>
      <c r="C6"/>
      <c r="D6"/>
      <c r="K6" s="33"/>
    </row>
    <row r="7" spans="2:11" x14ac:dyDescent="0.25">
      <c r="B7" s="104"/>
      <c r="C7" s="70"/>
      <c r="D7" s="70"/>
      <c r="E7" s="70"/>
      <c r="F7" s="70"/>
      <c r="G7" s="70"/>
      <c r="H7" s="70"/>
      <c r="I7" s="70"/>
      <c r="J7" s="70"/>
      <c r="K7" s="103"/>
    </row>
    <row r="8" spans="2:11" x14ac:dyDescent="0.25">
      <c r="B8" s="104"/>
      <c r="C8" s="71"/>
      <c r="D8" s="71"/>
      <c r="E8" s="71"/>
      <c r="F8" s="71"/>
      <c r="G8" s="71"/>
      <c r="H8" s="71"/>
      <c r="I8" s="71"/>
      <c r="J8" s="71"/>
      <c r="K8" s="105"/>
    </row>
    <row r="9" spans="2:11" x14ac:dyDescent="0.25">
      <c r="B9" s="104"/>
      <c r="C9" s="71"/>
      <c r="D9" s="71"/>
      <c r="E9" s="71"/>
      <c r="F9" s="71"/>
      <c r="G9" s="71"/>
      <c r="H9" s="71"/>
      <c r="I9" s="71"/>
      <c r="J9" s="71"/>
      <c r="K9" s="105"/>
    </row>
    <row r="10" spans="2:11" x14ac:dyDescent="0.25">
      <c r="B10" s="104"/>
      <c r="C10" s="71"/>
      <c r="D10" s="71"/>
      <c r="E10" s="71"/>
      <c r="F10" s="71"/>
      <c r="G10" s="71"/>
      <c r="H10" s="71"/>
      <c r="I10" s="71"/>
      <c r="J10" s="71"/>
      <c r="K10" s="105"/>
    </row>
    <row r="11" spans="2:11" x14ac:dyDescent="0.25">
      <c r="B11" s="104"/>
      <c r="C11" s="71"/>
      <c r="D11" s="71"/>
      <c r="E11" s="71"/>
      <c r="F11" s="71"/>
      <c r="G11" s="71"/>
      <c r="H11" s="71"/>
      <c r="I11" s="71"/>
      <c r="J11" s="71"/>
      <c r="K11" s="105"/>
    </row>
    <row r="12" spans="2:11" x14ac:dyDescent="0.25">
      <c r="B12" s="104"/>
      <c r="C12" s="71"/>
      <c r="D12" s="71"/>
      <c r="E12" s="71"/>
      <c r="F12" s="71"/>
      <c r="G12" s="71"/>
      <c r="H12" s="71"/>
      <c r="I12" s="71"/>
      <c r="J12" s="71"/>
      <c r="K12" s="105"/>
    </row>
    <row r="13" spans="2:11" x14ac:dyDescent="0.25">
      <c r="B13" s="104"/>
      <c r="C13" s="71"/>
      <c r="D13" s="71"/>
      <c r="E13" s="71"/>
      <c r="F13" s="71"/>
      <c r="G13" s="71"/>
      <c r="H13" s="71"/>
      <c r="I13" s="71"/>
      <c r="J13" s="71"/>
      <c r="K13" s="105"/>
    </row>
    <row r="14" spans="2:11" x14ac:dyDescent="0.25">
      <c r="B14" s="104"/>
      <c r="C14" s="71"/>
      <c r="D14" s="71"/>
      <c r="E14" s="71"/>
      <c r="F14" s="71"/>
      <c r="G14" s="71"/>
      <c r="H14" s="71"/>
      <c r="I14" s="71"/>
      <c r="J14" s="71"/>
      <c r="K14" s="105"/>
    </row>
    <row r="15" spans="2:11" x14ac:dyDescent="0.25">
      <c r="B15" s="104"/>
      <c r="C15" s="71"/>
      <c r="D15" s="71"/>
      <c r="E15" s="71"/>
      <c r="F15" s="71"/>
      <c r="G15" s="71"/>
      <c r="H15" s="71"/>
      <c r="I15" s="71"/>
      <c r="J15" s="71"/>
      <c r="K15" s="105"/>
    </row>
    <row r="16" spans="2:11" x14ac:dyDescent="0.25">
      <c r="B16" s="104"/>
      <c r="C16" s="71"/>
      <c r="D16" s="71"/>
      <c r="E16" s="71"/>
      <c r="F16" s="71"/>
      <c r="G16" s="71"/>
      <c r="H16" s="71"/>
      <c r="I16" s="71"/>
      <c r="J16" s="71"/>
      <c r="K16" s="105"/>
    </row>
    <row r="17" spans="2:11" x14ac:dyDescent="0.25">
      <c r="B17" s="104"/>
      <c r="C17" s="71"/>
      <c r="D17" s="71"/>
      <c r="E17" s="71"/>
      <c r="F17" s="71"/>
      <c r="G17" s="71"/>
      <c r="H17" s="71"/>
      <c r="I17" s="71"/>
      <c r="J17" s="71"/>
      <c r="K17" s="105"/>
    </row>
    <row r="18" spans="2:11" x14ac:dyDescent="0.25">
      <c r="B18" s="104"/>
      <c r="C18" s="71"/>
      <c r="D18" s="71"/>
      <c r="E18" s="71"/>
      <c r="F18" s="71"/>
      <c r="G18" s="71"/>
      <c r="H18" s="71"/>
      <c r="I18" s="71"/>
      <c r="J18" s="71"/>
      <c r="K18" s="105"/>
    </row>
    <row r="19" spans="2:11" x14ac:dyDescent="0.25">
      <c r="B19" s="104"/>
      <c r="C19" s="71"/>
      <c r="D19" s="71"/>
      <c r="E19" s="71"/>
      <c r="F19" s="71"/>
      <c r="G19" s="71"/>
      <c r="H19" s="71"/>
      <c r="I19" s="71"/>
      <c r="J19" s="71"/>
      <c r="K19" s="105"/>
    </row>
    <row r="20" spans="2:11" x14ac:dyDescent="0.25">
      <c r="B20" s="104"/>
      <c r="C20" s="71"/>
      <c r="D20" s="71"/>
      <c r="E20" s="71"/>
      <c r="F20" s="71"/>
      <c r="G20" s="71"/>
      <c r="H20" s="71"/>
      <c r="I20" s="71"/>
      <c r="J20" s="71"/>
      <c r="K20" s="105"/>
    </row>
    <row r="21" spans="2:11" x14ac:dyDescent="0.25">
      <c r="B21" s="104"/>
      <c r="C21" s="71"/>
      <c r="D21" s="71"/>
      <c r="E21" s="71"/>
      <c r="F21" s="71"/>
      <c r="G21" s="71"/>
      <c r="H21" s="71"/>
      <c r="I21" s="71"/>
      <c r="J21" s="71"/>
      <c r="K21" s="105"/>
    </row>
    <row r="22" spans="2:11" x14ac:dyDescent="0.25">
      <c r="B22" s="104"/>
      <c r="C22" s="71"/>
      <c r="D22" s="71"/>
      <c r="E22" s="71"/>
      <c r="F22" s="71"/>
      <c r="G22" s="71"/>
      <c r="H22" s="71"/>
      <c r="I22" s="71"/>
      <c r="J22" s="71"/>
      <c r="K22" s="105"/>
    </row>
    <row r="23" spans="2:11" x14ac:dyDescent="0.25">
      <c r="B23" s="104"/>
      <c r="C23" s="71"/>
      <c r="D23" s="71"/>
      <c r="E23" s="71"/>
      <c r="F23" s="71"/>
      <c r="G23" s="71"/>
      <c r="H23" s="71"/>
      <c r="I23" s="71"/>
      <c r="J23" s="71"/>
      <c r="K23" s="105"/>
    </row>
    <row r="24" spans="2:11" x14ac:dyDescent="0.25">
      <c r="B24" s="104"/>
      <c r="C24" s="71"/>
      <c r="D24" s="71"/>
      <c r="E24" s="71"/>
      <c r="F24" s="71"/>
      <c r="G24" s="71"/>
      <c r="H24" s="71"/>
      <c r="I24" s="71"/>
      <c r="J24" s="71"/>
      <c r="K24" s="105"/>
    </row>
    <row r="25" spans="2:11" x14ac:dyDescent="0.25">
      <c r="B25" s="104"/>
      <c r="C25" s="71"/>
      <c r="D25" s="71"/>
      <c r="E25" s="71"/>
      <c r="F25" s="71"/>
      <c r="G25" s="71"/>
      <c r="H25" s="71"/>
      <c r="I25" s="71"/>
      <c r="J25" s="71"/>
      <c r="K25" s="105"/>
    </row>
    <row r="26" spans="2:11" x14ac:dyDescent="0.25">
      <c r="B26" s="104"/>
      <c r="C26" s="71"/>
      <c r="D26" s="71"/>
      <c r="E26" s="71"/>
      <c r="F26" s="71"/>
      <c r="G26" s="71"/>
      <c r="H26" s="71"/>
      <c r="I26" s="71"/>
      <c r="J26" s="71"/>
      <c r="K26" s="105"/>
    </row>
    <row r="27" spans="2:11" x14ac:dyDescent="0.25">
      <c r="B27" s="104"/>
      <c r="C27" s="71"/>
      <c r="D27" s="71"/>
      <c r="E27" s="71"/>
      <c r="F27" s="71"/>
      <c r="G27" s="71"/>
      <c r="H27" s="71"/>
      <c r="I27" s="71"/>
      <c r="J27" s="71"/>
      <c r="K27" s="105"/>
    </row>
    <row r="28" spans="2:11" x14ac:dyDescent="0.25">
      <c r="B28" s="104"/>
      <c r="C28" s="71"/>
      <c r="D28" s="71"/>
      <c r="E28" s="71"/>
      <c r="F28" s="71"/>
      <c r="G28" s="71"/>
      <c r="H28" s="71"/>
      <c r="I28" s="71"/>
      <c r="J28" s="71"/>
      <c r="K28" s="105"/>
    </row>
    <row r="29" spans="2:11" x14ac:dyDescent="0.25">
      <c r="B29" s="104"/>
      <c r="C29" s="71"/>
      <c r="D29" s="71"/>
      <c r="E29" s="71"/>
      <c r="F29" s="71"/>
      <c r="G29" s="71"/>
      <c r="H29" s="71"/>
      <c r="I29" s="71"/>
      <c r="J29" s="71"/>
      <c r="K29" s="105"/>
    </row>
    <row r="30" spans="2:11" x14ac:dyDescent="0.25">
      <c r="B30" s="104"/>
      <c r="C30" s="71"/>
      <c r="D30" s="71"/>
      <c r="E30" s="71"/>
      <c r="F30" s="71"/>
      <c r="G30" s="71"/>
      <c r="H30" s="71"/>
      <c r="I30" s="71"/>
      <c r="J30" s="71"/>
      <c r="K30" s="105"/>
    </row>
    <row r="31" spans="2:11" x14ac:dyDescent="0.25">
      <c r="B31" s="104"/>
      <c r="C31" s="71"/>
      <c r="D31" s="71"/>
      <c r="E31" s="71"/>
      <c r="F31" s="71"/>
      <c r="G31" s="71"/>
      <c r="H31" s="71"/>
      <c r="I31" s="71"/>
      <c r="J31" s="71"/>
      <c r="K31" s="105"/>
    </row>
    <row r="32" spans="2:11" x14ac:dyDescent="0.25">
      <c r="B32" s="104"/>
      <c r="C32" s="71"/>
      <c r="D32" s="71"/>
      <c r="E32" s="71"/>
      <c r="F32" s="71"/>
      <c r="G32" s="71"/>
      <c r="H32" s="71"/>
      <c r="I32" s="71"/>
      <c r="J32" s="71"/>
      <c r="K32" s="105"/>
    </row>
    <row r="33" spans="2:11" x14ac:dyDescent="0.25">
      <c r="B33" s="104"/>
      <c r="C33" s="71"/>
      <c r="D33" s="71"/>
      <c r="E33" s="71"/>
      <c r="F33" s="71"/>
      <c r="G33" s="71"/>
      <c r="H33" s="71"/>
      <c r="I33" s="71"/>
      <c r="J33" s="71"/>
      <c r="K33" s="105"/>
    </row>
    <row r="34" spans="2:11" x14ac:dyDescent="0.25">
      <c r="B34" s="104"/>
      <c r="C34" s="71"/>
      <c r="D34" s="71"/>
      <c r="E34" s="71"/>
      <c r="F34" s="71"/>
      <c r="G34" s="71"/>
      <c r="H34" s="71"/>
      <c r="I34" s="71"/>
      <c r="J34" s="71"/>
      <c r="K34" s="105"/>
    </row>
    <row r="35" spans="2:11" x14ac:dyDescent="0.25">
      <c r="B35" s="104"/>
      <c r="C35" s="71"/>
      <c r="D35" s="71"/>
      <c r="E35" s="71"/>
      <c r="F35" s="71"/>
      <c r="G35" s="71"/>
      <c r="H35" s="71"/>
      <c r="I35" s="71"/>
      <c r="J35" s="71"/>
      <c r="K35" s="105"/>
    </row>
    <row r="36" spans="2:11" x14ac:dyDescent="0.25">
      <c r="B36" s="104"/>
      <c r="C36" s="71"/>
      <c r="D36" s="71"/>
      <c r="E36" s="71"/>
      <c r="F36" s="71"/>
      <c r="G36" s="71"/>
      <c r="H36" s="71"/>
      <c r="I36" s="71"/>
      <c r="J36" s="71"/>
      <c r="K36" s="105"/>
    </row>
    <row r="37" spans="2:11" x14ac:dyDescent="0.25">
      <c r="B37" s="104"/>
      <c r="C37" s="71"/>
      <c r="D37" s="71"/>
      <c r="E37" s="71"/>
      <c r="F37" s="71"/>
      <c r="G37" s="71"/>
      <c r="H37" s="71"/>
      <c r="I37" s="71"/>
      <c r="J37" s="71"/>
      <c r="K37" s="105"/>
    </row>
    <row r="38" spans="2:11" x14ac:dyDescent="0.25">
      <c r="B38" s="104"/>
      <c r="C38" s="71"/>
      <c r="D38" s="71"/>
      <c r="E38" s="71"/>
      <c r="F38" s="71"/>
      <c r="G38" s="71"/>
      <c r="H38" s="71"/>
      <c r="I38" s="71"/>
      <c r="J38" s="71"/>
      <c r="K38" s="105"/>
    </row>
    <row r="39" spans="2:11" x14ac:dyDescent="0.25">
      <c r="B39" s="104"/>
      <c r="C39" s="71"/>
      <c r="D39" s="71"/>
      <c r="E39" s="71"/>
      <c r="F39" s="71"/>
      <c r="G39" s="71"/>
      <c r="H39" s="71"/>
      <c r="I39" s="71"/>
      <c r="J39" s="71"/>
      <c r="K39" s="105"/>
    </row>
    <row r="40" spans="2:11" x14ac:dyDescent="0.25">
      <c r="B40" s="104"/>
      <c r="C40" s="71"/>
      <c r="D40" s="71"/>
      <c r="E40" s="71"/>
      <c r="F40" s="71"/>
      <c r="G40" s="71"/>
      <c r="H40" s="71"/>
      <c r="I40" s="71"/>
      <c r="J40" s="71"/>
      <c r="K40" s="105"/>
    </row>
    <row r="41" spans="2:11" x14ac:dyDescent="0.25">
      <c r="B41" s="104"/>
      <c r="C41" s="71"/>
      <c r="D41" s="71"/>
      <c r="E41" s="71"/>
      <c r="F41" s="71"/>
      <c r="G41" s="71"/>
      <c r="H41" s="71"/>
      <c r="I41" s="71"/>
      <c r="J41" s="71"/>
      <c r="K41" s="105"/>
    </row>
    <row r="42" spans="2:11" x14ac:dyDescent="0.25">
      <c r="B42" s="106"/>
      <c r="C42" s="72"/>
      <c r="D42" s="72"/>
      <c r="E42" s="72"/>
      <c r="F42" s="72"/>
      <c r="G42" s="72"/>
      <c r="H42" s="72"/>
      <c r="I42" s="72"/>
      <c r="J42" s="72"/>
      <c r="K42" s="107"/>
    </row>
    <row r="43" spans="2:11" ht="4.9000000000000004" customHeight="1" x14ac:dyDescent="0.25">
      <c r="B43" s="31"/>
      <c r="C43" s="21"/>
      <c r="D43" s="21"/>
      <c r="E43" s="21"/>
      <c r="F43" s="21"/>
      <c r="G43" s="21"/>
      <c r="H43" s="21"/>
      <c r="I43" s="21"/>
      <c r="J43" s="21"/>
      <c r="K43" s="33"/>
    </row>
    <row r="44" spans="2:11" x14ac:dyDescent="0.25">
      <c r="B44" s="31" t="s">
        <v>390</v>
      </c>
      <c r="C44" s="310">
        <f t="shared" ref="C44:K44" si="2">SUM(C45:C50,C87:C93,C95:C96)</f>
        <v>0</v>
      </c>
      <c r="D44" s="310">
        <f t="shared" si="2"/>
        <v>0</v>
      </c>
      <c r="E44" s="310">
        <f t="shared" si="2"/>
        <v>0</v>
      </c>
      <c r="F44" s="310">
        <f t="shared" si="2"/>
        <v>0</v>
      </c>
      <c r="G44" s="310">
        <f t="shared" si="2"/>
        <v>0</v>
      </c>
      <c r="H44" s="310">
        <f t="shared" si="2"/>
        <v>0</v>
      </c>
      <c r="I44" s="310">
        <f t="shared" si="2"/>
        <v>0</v>
      </c>
      <c r="J44" s="310">
        <f t="shared" si="2"/>
        <v>0</v>
      </c>
      <c r="K44" s="311">
        <f t="shared" si="2"/>
        <v>0</v>
      </c>
    </row>
    <row r="45" spans="2:11" x14ac:dyDescent="0.25">
      <c r="B45" s="5" t="s">
        <v>391</v>
      </c>
      <c r="C45" s="72"/>
      <c r="D45" s="72"/>
      <c r="E45" s="72"/>
      <c r="F45" s="72"/>
      <c r="G45" s="72"/>
      <c r="H45" s="72"/>
      <c r="I45" s="72"/>
      <c r="J45" s="72"/>
      <c r="K45" s="107"/>
    </row>
    <row r="46" spans="2:11" x14ac:dyDescent="0.25">
      <c r="B46" s="5" t="s">
        <v>392</v>
      </c>
      <c r="C46" s="72"/>
      <c r="D46" s="72"/>
      <c r="E46" s="72"/>
      <c r="F46" s="72"/>
      <c r="G46" s="72"/>
      <c r="H46" s="72"/>
      <c r="I46" s="72"/>
      <c r="J46" s="72"/>
      <c r="K46" s="107"/>
    </row>
    <row r="47" spans="2:11" x14ac:dyDescent="0.25">
      <c r="B47" s="5" t="s">
        <v>393</v>
      </c>
      <c r="C47" s="72"/>
      <c r="D47" s="72"/>
      <c r="E47" s="72"/>
      <c r="F47" s="72"/>
      <c r="G47" s="72"/>
      <c r="H47" s="72"/>
      <c r="I47" s="72"/>
      <c r="J47" s="72"/>
      <c r="K47" s="107"/>
    </row>
    <row r="48" spans="2:11" x14ac:dyDescent="0.25">
      <c r="B48" s="50" t="s">
        <v>394</v>
      </c>
      <c r="K48" s="6"/>
    </row>
    <row r="49" spans="2:11" ht="3" customHeight="1" x14ac:dyDescent="0.25">
      <c r="B49" s="14"/>
      <c r="C49" s="21"/>
      <c r="D49" s="21"/>
      <c r="E49" s="21"/>
      <c r="F49" s="21"/>
      <c r="G49" s="21"/>
      <c r="H49" s="21"/>
      <c r="I49" s="21"/>
      <c r="J49" s="21"/>
      <c r="K49" s="33"/>
    </row>
    <row r="50" spans="2:11" x14ac:dyDescent="0.25">
      <c r="B50" s="34" t="s">
        <v>389</v>
      </c>
      <c r="C50" s="310">
        <f t="shared" ref="C50:K50" si="3">SUM(C51:C86)</f>
        <v>0</v>
      </c>
      <c r="D50" s="310">
        <f t="shared" si="3"/>
        <v>0</v>
      </c>
      <c r="E50" s="310">
        <f t="shared" si="3"/>
        <v>0</v>
      </c>
      <c r="F50" s="310">
        <f t="shared" si="3"/>
        <v>0</v>
      </c>
      <c r="G50" s="310">
        <f t="shared" si="3"/>
        <v>0</v>
      </c>
      <c r="H50" s="310">
        <f t="shared" si="3"/>
        <v>0</v>
      </c>
      <c r="I50" s="310">
        <f t="shared" si="3"/>
        <v>0</v>
      </c>
      <c r="J50" s="310">
        <f t="shared" si="3"/>
        <v>0</v>
      </c>
      <c r="K50" s="311">
        <f t="shared" si="3"/>
        <v>0</v>
      </c>
    </row>
    <row r="51" spans="2:11" x14ac:dyDescent="0.25">
      <c r="B51" s="312">
        <f t="shared" ref="B51:B86" si="4">B7</f>
        <v>0</v>
      </c>
      <c r="C51" s="70"/>
      <c r="D51" s="70"/>
      <c r="E51" s="70"/>
      <c r="F51" s="70"/>
      <c r="G51" s="70"/>
      <c r="H51" s="70"/>
      <c r="I51" s="70"/>
      <c r="J51" s="70"/>
      <c r="K51" s="103"/>
    </row>
    <row r="52" spans="2:11" x14ac:dyDescent="0.25">
      <c r="B52" s="312">
        <f t="shared" si="4"/>
        <v>0</v>
      </c>
      <c r="C52" s="71"/>
      <c r="D52" s="71"/>
      <c r="E52" s="71"/>
      <c r="F52" s="71"/>
      <c r="G52" s="71"/>
      <c r="H52" s="71"/>
      <c r="I52" s="71"/>
      <c r="J52" s="71"/>
      <c r="K52" s="105"/>
    </row>
    <row r="53" spans="2:11" x14ac:dyDescent="0.25">
      <c r="B53" s="312">
        <f t="shared" si="4"/>
        <v>0</v>
      </c>
      <c r="C53" s="71"/>
      <c r="D53" s="71"/>
      <c r="E53" s="71"/>
      <c r="F53" s="71"/>
      <c r="G53" s="71"/>
      <c r="H53" s="71"/>
      <c r="I53" s="71"/>
      <c r="J53" s="71"/>
      <c r="K53" s="105"/>
    </row>
    <row r="54" spans="2:11" x14ac:dyDescent="0.25">
      <c r="B54" s="312">
        <f t="shared" si="4"/>
        <v>0</v>
      </c>
      <c r="C54" s="71"/>
      <c r="D54" s="71"/>
      <c r="E54" s="71"/>
      <c r="F54" s="71"/>
      <c r="G54" s="71"/>
      <c r="H54" s="71"/>
      <c r="I54" s="71"/>
      <c r="J54" s="71"/>
      <c r="K54" s="105"/>
    </row>
    <row r="55" spans="2:11" x14ac:dyDescent="0.25">
      <c r="B55" s="312">
        <f t="shared" si="4"/>
        <v>0</v>
      </c>
      <c r="C55" s="71"/>
      <c r="D55" s="71"/>
      <c r="E55" s="71"/>
      <c r="F55" s="71"/>
      <c r="G55" s="71"/>
      <c r="H55" s="71"/>
      <c r="I55" s="71"/>
      <c r="J55" s="71"/>
      <c r="K55" s="105"/>
    </row>
    <row r="56" spans="2:11" x14ac:dyDescent="0.25">
      <c r="B56" s="312">
        <f t="shared" si="4"/>
        <v>0</v>
      </c>
      <c r="C56" s="71"/>
      <c r="D56" s="71"/>
      <c r="E56" s="71"/>
      <c r="F56" s="71"/>
      <c r="G56" s="71"/>
      <c r="H56" s="71"/>
      <c r="I56" s="71"/>
      <c r="J56" s="71"/>
      <c r="K56" s="105"/>
    </row>
    <row r="57" spans="2:11" x14ac:dyDescent="0.25">
      <c r="B57" s="312">
        <f t="shared" si="4"/>
        <v>0</v>
      </c>
      <c r="C57" s="71"/>
      <c r="D57" s="71"/>
      <c r="E57" s="71"/>
      <c r="F57" s="71"/>
      <c r="G57" s="71"/>
      <c r="H57" s="71"/>
      <c r="I57" s="71"/>
      <c r="J57" s="71"/>
      <c r="K57" s="105"/>
    </row>
    <row r="58" spans="2:11" x14ac:dyDescent="0.25">
      <c r="B58" s="312">
        <f t="shared" si="4"/>
        <v>0</v>
      </c>
      <c r="C58" s="71"/>
      <c r="D58" s="71"/>
      <c r="E58" s="71"/>
      <c r="F58" s="71"/>
      <c r="G58" s="71"/>
      <c r="H58" s="71"/>
      <c r="I58" s="71"/>
      <c r="J58" s="71"/>
      <c r="K58" s="105"/>
    </row>
    <row r="59" spans="2:11" x14ac:dyDescent="0.25">
      <c r="B59" s="312">
        <f t="shared" si="4"/>
        <v>0</v>
      </c>
      <c r="C59" s="71"/>
      <c r="D59" s="71"/>
      <c r="E59" s="71"/>
      <c r="F59" s="71"/>
      <c r="G59" s="71"/>
      <c r="H59" s="71"/>
      <c r="I59" s="71"/>
      <c r="J59" s="71"/>
      <c r="K59" s="105"/>
    </row>
    <row r="60" spans="2:11" x14ac:dyDescent="0.25">
      <c r="B60" s="312">
        <f t="shared" si="4"/>
        <v>0</v>
      </c>
      <c r="C60" s="71"/>
      <c r="D60" s="71"/>
      <c r="E60" s="71"/>
      <c r="F60" s="71"/>
      <c r="G60" s="71"/>
      <c r="H60" s="71"/>
      <c r="I60" s="71"/>
      <c r="J60" s="71"/>
      <c r="K60" s="105"/>
    </row>
    <row r="61" spans="2:11" x14ac:dyDescent="0.25">
      <c r="B61" s="312">
        <f t="shared" si="4"/>
        <v>0</v>
      </c>
      <c r="C61" s="71"/>
      <c r="D61" s="71"/>
      <c r="E61" s="71"/>
      <c r="F61" s="71"/>
      <c r="G61" s="71"/>
      <c r="H61" s="71"/>
      <c r="I61" s="71"/>
      <c r="J61" s="71"/>
      <c r="K61" s="105"/>
    </row>
    <row r="62" spans="2:11" x14ac:dyDescent="0.25">
      <c r="B62" s="312">
        <f t="shared" si="4"/>
        <v>0</v>
      </c>
      <c r="C62" s="71"/>
      <c r="D62" s="71"/>
      <c r="E62" s="71"/>
      <c r="F62" s="71"/>
      <c r="G62" s="71"/>
      <c r="H62" s="71"/>
      <c r="I62" s="71"/>
      <c r="J62" s="71"/>
      <c r="K62" s="105"/>
    </row>
    <row r="63" spans="2:11" x14ac:dyDescent="0.25">
      <c r="B63" s="312">
        <f t="shared" si="4"/>
        <v>0</v>
      </c>
      <c r="C63" s="71"/>
      <c r="D63" s="71"/>
      <c r="E63" s="71"/>
      <c r="F63" s="71"/>
      <c r="G63" s="71"/>
      <c r="H63" s="71"/>
      <c r="I63" s="71"/>
      <c r="J63" s="71"/>
      <c r="K63" s="105"/>
    </row>
    <row r="64" spans="2:11" x14ac:dyDescent="0.25">
      <c r="B64" s="312">
        <f t="shared" si="4"/>
        <v>0</v>
      </c>
      <c r="C64" s="71"/>
      <c r="D64" s="71"/>
      <c r="E64" s="71"/>
      <c r="F64" s="71"/>
      <c r="G64" s="71"/>
      <c r="H64" s="71"/>
      <c r="I64" s="71"/>
      <c r="J64" s="71"/>
      <c r="K64" s="105"/>
    </row>
    <row r="65" spans="2:11" x14ac:dyDescent="0.25">
      <c r="B65" s="312">
        <f t="shared" si="4"/>
        <v>0</v>
      </c>
      <c r="C65" s="71"/>
      <c r="D65" s="71"/>
      <c r="E65" s="71"/>
      <c r="F65" s="71"/>
      <c r="G65" s="71"/>
      <c r="H65" s="71"/>
      <c r="I65" s="71"/>
      <c r="J65" s="71"/>
      <c r="K65" s="105"/>
    </row>
    <row r="66" spans="2:11" x14ac:dyDescent="0.25">
      <c r="B66" s="312">
        <f t="shared" si="4"/>
        <v>0</v>
      </c>
      <c r="C66" s="71"/>
      <c r="D66" s="71"/>
      <c r="E66" s="71"/>
      <c r="F66" s="71"/>
      <c r="G66" s="71"/>
      <c r="H66" s="71"/>
      <c r="I66" s="71"/>
      <c r="J66" s="71"/>
      <c r="K66" s="105"/>
    </row>
    <row r="67" spans="2:11" x14ac:dyDescent="0.25">
      <c r="B67" s="312">
        <f t="shared" si="4"/>
        <v>0</v>
      </c>
      <c r="C67" s="71"/>
      <c r="D67" s="71"/>
      <c r="E67" s="71"/>
      <c r="F67" s="71"/>
      <c r="G67" s="71"/>
      <c r="H67" s="71"/>
      <c r="I67" s="71"/>
      <c r="J67" s="71"/>
      <c r="K67" s="105"/>
    </row>
    <row r="68" spans="2:11" x14ac:dyDescent="0.25">
      <c r="B68" s="312">
        <f t="shared" si="4"/>
        <v>0</v>
      </c>
      <c r="C68" s="71"/>
      <c r="D68" s="71"/>
      <c r="E68" s="71"/>
      <c r="F68" s="71"/>
      <c r="G68" s="71"/>
      <c r="H68" s="71"/>
      <c r="I68" s="71"/>
      <c r="J68" s="71"/>
      <c r="K68" s="105"/>
    </row>
    <row r="69" spans="2:11" x14ac:dyDescent="0.25">
      <c r="B69" s="312">
        <f t="shared" si="4"/>
        <v>0</v>
      </c>
      <c r="C69" s="71"/>
      <c r="D69" s="71"/>
      <c r="E69" s="71"/>
      <c r="F69" s="71"/>
      <c r="G69" s="71"/>
      <c r="H69" s="71"/>
      <c r="I69" s="71"/>
      <c r="J69" s="71"/>
      <c r="K69" s="105"/>
    </row>
    <row r="70" spans="2:11" x14ac:dyDescent="0.25">
      <c r="B70" s="312">
        <f t="shared" si="4"/>
        <v>0</v>
      </c>
      <c r="C70" s="71"/>
      <c r="D70" s="71"/>
      <c r="E70" s="71"/>
      <c r="F70" s="71"/>
      <c r="G70" s="71"/>
      <c r="H70" s="71"/>
      <c r="I70" s="71"/>
      <c r="J70" s="71"/>
      <c r="K70" s="105"/>
    </row>
    <row r="71" spans="2:11" x14ac:dyDescent="0.25">
      <c r="B71" s="312">
        <f t="shared" si="4"/>
        <v>0</v>
      </c>
      <c r="C71" s="71"/>
      <c r="D71" s="71"/>
      <c r="E71" s="71"/>
      <c r="F71" s="71"/>
      <c r="G71" s="71"/>
      <c r="H71" s="71"/>
      <c r="I71" s="71"/>
      <c r="J71" s="71"/>
      <c r="K71" s="105"/>
    </row>
    <row r="72" spans="2:11" x14ac:dyDescent="0.25">
      <c r="B72" s="312">
        <f t="shared" si="4"/>
        <v>0</v>
      </c>
      <c r="C72" s="71"/>
      <c r="D72" s="71"/>
      <c r="E72" s="71"/>
      <c r="F72" s="71"/>
      <c r="G72" s="71"/>
      <c r="H72" s="71"/>
      <c r="I72" s="71"/>
      <c r="J72" s="71"/>
      <c r="K72" s="105"/>
    </row>
    <row r="73" spans="2:11" x14ac:dyDescent="0.25">
      <c r="B73" s="312">
        <f t="shared" si="4"/>
        <v>0</v>
      </c>
      <c r="C73" s="71"/>
      <c r="D73" s="71"/>
      <c r="E73" s="71"/>
      <c r="F73" s="71"/>
      <c r="G73" s="71"/>
      <c r="H73" s="71"/>
      <c r="I73" s="71"/>
      <c r="J73" s="71"/>
      <c r="K73" s="105"/>
    </row>
    <row r="74" spans="2:11" x14ac:dyDescent="0.25">
      <c r="B74" s="312">
        <f t="shared" si="4"/>
        <v>0</v>
      </c>
      <c r="C74" s="71"/>
      <c r="D74" s="71"/>
      <c r="E74" s="71"/>
      <c r="F74" s="71"/>
      <c r="G74" s="71"/>
      <c r="H74" s="71"/>
      <c r="I74" s="71"/>
      <c r="J74" s="71"/>
      <c r="K74" s="105"/>
    </row>
    <row r="75" spans="2:11" x14ac:dyDescent="0.25">
      <c r="B75" s="312">
        <f t="shared" si="4"/>
        <v>0</v>
      </c>
      <c r="C75" s="71"/>
      <c r="D75" s="71"/>
      <c r="E75" s="71"/>
      <c r="F75" s="71"/>
      <c r="G75" s="71"/>
      <c r="H75" s="71"/>
      <c r="I75" s="71"/>
      <c r="J75" s="71"/>
      <c r="K75" s="105"/>
    </row>
    <row r="76" spans="2:11" x14ac:dyDescent="0.25">
      <c r="B76" s="312">
        <f t="shared" si="4"/>
        <v>0</v>
      </c>
      <c r="C76" s="71"/>
      <c r="D76" s="71"/>
      <c r="E76" s="71"/>
      <c r="F76" s="71"/>
      <c r="G76" s="71"/>
      <c r="H76" s="71"/>
      <c r="I76" s="71"/>
      <c r="J76" s="71"/>
      <c r="K76" s="105"/>
    </row>
    <row r="77" spans="2:11" x14ac:dyDescent="0.25">
      <c r="B77" s="312">
        <f t="shared" si="4"/>
        <v>0</v>
      </c>
      <c r="C77" s="71"/>
      <c r="D77" s="71"/>
      <c r="E77" s="71"/>
      <c r="F77" s="71"/>
      <c r="G77" s="71"/>
      <c r="H77" s="71"/>
      <c r="I77" s="71"/>
      <c r="J77" s="71"/>
      <c r="K77" s="105"/>
    </row>
    <row r="78" spans="2:11" x14ac:dyDescent="0.25">
      <c r="B78" s="312">
        <f t="shared" si="4"/>
        <v>0</v>
      </c>
      <c r="C78" s="71"/>
      <c r="D78" s="71"/>
      <c r="E78" s="71"/>
      <c r="F78" s="71"/>
      <c r="G78" s="71"/>
      <c r="H78" s="71"/>
      <c r="I78" s="71"/>
      <c r="J78" s="71"/>
      <c r="K78" s="105"/>
    </row>
    <row r="79" spans="2:11" x14ac:dyDescent="0.25">
      <c r="B79" s="312">
        <f t="shared" si="4"/>
        <v>0</v>
      </c>
      <c r="C79" s="71"/>
      <c r="D79" s="71"/>
      <c r="E79" s="71"/>
      <c r="F79" s="71"/>
      <c r="G79" s="71"/>
      <c r="H79" s="71"/>
      <c r="I79" s="71"/>
      <c r="J79" s="71"/>
      <c r="K79" s="105"/>
    </row>
    <row r="80" spans="2:11" x14ac:dyDescent="0.25">
      <c r="B80" s="312">
        <f t="shared" si="4"/>
        <v>0</v>
      </c>
      <c r="C80" s="71"/>
      <c r="D80" s="71"/>
      <c r="E80" s="71"/>
      <c r="F80" s="71"/>
      <c r="G80" s="71"/>
      <c r="H80" s="71"/>
      <c r="I80" s="71"/>
      <c r="J80" s="71"/>
      <c r="K80" s="105"/>
    </row>
    <row r="81" spans="2:11" x14ac:dyDescent="0.25">
      <c r="B81" s="312">
        <f t="shared" si="4"/>
        <v>0</v>
      </c>
      <c r="C81" s="71"/>
      <c r="D81" s="71"/>
      <c r="E81" s="71"/>
      <c r="F81" s="71"/>
      <c r="G81" s="71"/>
      <c r="H81" s="71"/>
      <c r="I81" s="71"/>
      <c r="J81" s="71"/>
      <c r="K81" s="105"/>
    </row>
    <row r="82" spans="2:11" x14ac:dyDescent="0.25">
      <c r="B82" s="312">
        <f t="shared" si="4"/>
        <v>0</v>
      </c>
      <c r="C82" s="71"/>
      <c r="D82" s="71"/>
      <c r="E82" s="71"/>
      <c r="F82" s="71"/>
      <c r="G82" s="71"/>
      <c r="H82" s="71"/>
      <c r="I82" s="71"/>
      <c r="J82" s="71"/>
      <c r="K82" s="105"/>
    </row>
    <row r="83" spans="2:11" x14ac:dyDescent="0.25">
      <c r="B83" s="312">
        <f t="shared" si="4"/>
        <v>0</v>
      </c>
      <c r="C83" s="71"/>
      <c r="D83" s="71"/>
      <c r="E83" s="71"/>
      <c r="F83" s="71"/>
      <c r="G83" s="71"/>
      <c r="H83" s="71"/>
      <c r="I83" s="71"/>
      <c r="J83" s="71"/>
      <c r="K83" s="105"/>
    </row>
    <row r="84" spans="2:11" x14ac:dyDescent="0.25">
      <c r="B84" s="312">
        <f t="shared" si="4"/>
        <v>0</v>
      </c>
      <c r="C84" s="71"/>
      <c r="D84" s="71"/>
      <c r="E84" s="71"/>
      <c r="F84" s="71"/>
      <c r="G84" s="71"/>
      <c r="H84" s="71"/>
      <c r="I84" s="71"/>
      <c r="J84" s="71"/>
      <c r="K84" s="105"/>
    </row>
    <row r="85" spans="2:11" x14ac:dyDescent="0.25">
      <c r="B85" s="312">
        <f t="shared" si="4"/>
        <v>0</v>
      </c>
      <c r="C85" s="71"/>
      <c r="D85" s="71"/>
      <c r="E85" s="71"/>
      <c r="F85" s="71"/>
      <c r="G85" s="71"/>
      <c r="H85" s="71"/>
      <c r="I85" s="71"/>
      <c r="J85" s="71"/>
      <c r="K85" s="105"/>
    </row>
    <row r="86" spans="2:11" x14ac:dyDescent="0.25">
      <c r="B86" s="312">
        <f t="shared" si="4"/>
        <v>0</v>
      </c>
      <c r="C86" s="72"/>
      <c r="D86" s="72"/>
      <c r="E86" s="72"/>
      <c r="F86" s="72"/>
      <c r="G86" s="72"/>
      <c r="H86" s="72"/>
      <c r="I86" s="72"/>
      <c r="J86" s="72"/>
      <c r="K86" s="107"/>
    </row>
    <row r="87" spans="2:11" x14ac:dyDescent="0.25">
      <c r="B87" s="5" t="s">
        <v>395</v>
      </c>
      <c r="C87" s="72"/>
      <c r="D87" s="72"/>
      <c r="E87" s="72"/>
      <c r="F87" s="72"/>
      <c r="G87" s="72"/>
      <c r="H87" s="72"/>
      <c r="I87" s="72"/>
      <c r="J87" s="72"/>
      <c r="K87" s="107"/>
    </row>
    <row r="88" spans="2:11" x14ac:dyDescent="0.25">
      <c r="B88" s="5" t="s">
        <v>396</v>
      </c>
      <c r="C88" s="72"/>
      <c r="D88" s="72"/>
      <c r="E88" s="72"/>
      <c r="F88" s="72"/>
      <c r="G88" s="72"/>
      <c r="H88" s="72"/>
      <c r="I88" s="72"/>
      <c r="J88" s="72"/>
      <c r="K88" s="107"/>
    </row>
    <row r="89" spans="2:11" x14ac:dyDescent="0.25">
      <c r="B89" s="5" t="s">
        <v>397</v>
      </c>
      <c r="C89" s="72"/>
      <c r="D89" s="72"/>
      <c r="E89" s="72"/>
      <c r="F89" s="72"/>
      <c r="G89" s="72"/>
      <c r="H89" s="72"/>
      <c r="I89" s="72"/>
      <c r="J89" s="72"/>
      <c r="K89" s="107"/>
    </row>
    <row r="90" spans="2:11" x14ac:dyDescent="0.25">
      <c r="B90" s="5" t="s">
        <v>398</v>
      </c>
      <c r="C90" s="72"/>
      <c r="D90" s="72"/>
      <c r="E90" s="72"/>
      <c r="F90" s="72"/>
      <c r="G90" s="72"/>
      <c r="H90" s="72"/>
      <c r="I90" s="72"/>
      <c r="J90" s="72"/>
      <c r="K90" s="107"/>
    </row>
    <row r="91" spans="2:11" x14ac:dyDescent="0.25">
      <c r="B91" s="5" t="s">
        <v>399</v>
      </c>
      <c r="C91" s="72"/>
      <c r="D91" s="72"/>
      <c r="E91" s="72"/>
      <c r="F91" s="72"/>
      <c r="G91" s="72"/>
      <c r="H91" s="72"/>
      <c r="I91" s="72"/>
      <c r="J91" s="72"/>
      <c r="K91" s="107"/>
    </row>
    <row r="92" spans="2:11" x14ac:dyDescent="0.25">
      <c r="B92" s="5" t="s">
        <v>400</v>
      </c>
      <c r="C92" s="72"/>
      <c r="D92" s="72"/>
      <c r="E92" s="72"/>
      <c r="F92" s="72"/>
      <c r="G92" s="72"/>
      <c r="H92" s="72"/>
      <c r="I92" s="72"/>
      <c r="J92" s="72"/>
      <c r="K92" s="107"/>
    </row>
    <row r="93" spans="2:11" x14ac:dyDescent="0.25">
      <c r="B93" s="5" t="s">
        <v>401</v>
      </c>
      <c r="C93" s="72"/>
      <c r="D93" s="72"/>
      <c r="E93" s="72"/>
      <c r="F93" s="72"/>
      <c r="G93" s="72"/>
      <c r="H93" s="72"/>
      <c r="I93" s="72"/>
      <c r="J93" s="72"/>
      <c r="K93" s="107"/>
    </row>
    <row r="94" spans="2:11" x14ac:dyDescent="0.25">
      <c r="B94" s="50" t="s">
        <v>72</v>
      </c>
      <c r="C94" s="21"/>
      <c r="D94" s="21"/>
      <c r="E94" s="21"/>
      <c r="F94" s="21"/>
      <c r="G94" s="21"/>
      <c r="H94" s="21"/>
      <c r="I94" s="21"/>
      <c r="J94" s="21"/>
      <c r="K94" s="33"/>
    </row>
    <row r="95" spans="2:11" x14ac:dyDescent="0.25">
      <c r="B95" s="313"/>
      <c r="C95" s="70"/>
      <c r="D95" s="70"/>
      <c r="E95" s="70"/>
      <c r="F95" s="70"/>
      <c r="G95" s="70"/>
      <c r="H95" s="70"/>
      <c r="I95" s="70"/>
      <c r="J95" s="70"/>
      <c r="K95" s="103"/>
    </row>
    <row r="96" spans="2:11" x14ac:dyDescent="0.25">
      <c r="B96" s="313"/>
      <c r="C96" s="71"/>
      <c r="D96" s="71"/>
      <c r="E96" s="71"/>
      <c r="F96" s="71"/>
      <c r="G96" s="71"/>
      <c r="H96" s="71"/>
      <c r="I96" s="71"/>
      <c r="J96" s="71"/>
      <c r="K96" s="105"/>
    </row>
    <row r="97" spans="1:11" x14ac:dyDescent="0.25">
      <c r="B97" s="314"/>
      <c r="C97" s="100"/>
      <c r="D97" s="100"/>
      <c r="E97" s="100"/>
      <c r="F97" s="100"/>
      <c r="G97" s="100"/>
      <c r="H97" s="100"/>
      <c r="I97" s="100"/>
      <c r="J97" s="100"/>
      <c r="K97" s="101"/>
    </row>
    <row r="98" spans="1:11" x14ac:dyDescent="0.25">
      <c r="B98" s="31" t="s">
        <v>402</v>
      </c>
      <c r="C98" s="204"/>
      <c r="D98" s="204"/>
      <c r="E98" s="204"/>
      <c r="F98" s="204"/>
      <c r="G98" s="204"/>
      <c r="H98" s="204"/>
      <c r="I98" s="204"/>
      <c r="J98" s="204"/>
      <c r="K98" s="205"/>
    </row>
    <row r="99" spans="1:11" x14ac:dyDescent="0.25">
      <c r="B99" s="45"/>
      <c r="C99" s="21"/>
      <c r="D99" s="21"/>
      <c r="E99" s="21"/>
      <c r="F99" s="21"/>
      <c r="G99" s="21"/>
      <c r="H99" s="21"/>
      <c r="I99" s="21"/>
      <c r="J99" s="21"/>
      <c r="K99" s="33"/>
    </row>
    <row r="100" spans="1:11" x14ac:dyDescent="0.25">
      <c r="A100" s="48"/>
      <c r="B100" s="31" t="s">
        <v>403</v>
      </c>
      <c r="C100" s="315">
        <f t="shared" ref="C100:K100" si="5">SUM(C4,C44,C98)</f>
        <v>0</v>
      </c>
      <c r="D100" s="315">
        <f t="shared" si="5"/>
        <v>0</v>
      </c>
      <c r="E100" s="315">
        <f t="shared" si="5"/>
        <v>0</v>
      </c>
      <c r="F100" s="315">
        <f t="shared" si="5"/>
        <v>0</v>
      </c>
      <c r="G100" s="315">
        <f t="shared" si="5"/>
        <v>0</v>
      </c>
      <c r="H100" s="315">
        <f t="shared" si="5"/>
        <v>0</v>
      </c>
      <c r="I100" s="315">
        <f t="shared" si="5"/>
        <v>0</v>
      </c>
      <c r="J100" s="315">
        <f t="shared" si="5"/>
        <v>0</v>
      </c>
      <c r="K100" s="316">
        <f t="shared" si="5"/>
        <v>0</v>
      </c>
    </row>
    <row r="101" spans="1:11" ht="3" customHeight="1" x14ac:dyDescent="0.25">
      <c r="B101" s="17"/>
      <c r="C101" s="21"/>
      <c r="D101" s="21"/>
      <c r="E101" s="21"/>
      <c r="F101" s="21"/>
      <c r="G101" s="21"/>
      <c r="H101" s="21"/>
      <c r="I101" s="21"/>
      <c r="J101" s="21"/>
      <c r="K101" s="33"/>
    </row>
    <row r="102" spans="1:11" x14ac:dyDescent="0.25">
      <c r="B102" s="14" t="s">
        <v>404</v>
      </c>
      <c r="C102" s="315">
        <f>SUMIF('1_Caracterização'!$C$23:$C$300,"Sim",'1_Caracterização'!$E$23:$E$300)</f>
        <v>27524</v>
      </c>
      <c r="D102" s="315">
        <f>SUMIF('1_Caracterização'!$C$23:$C$300,"Sim",'1_Caracterização'!$E$23:$E$300)</f>
        <v>27524</v>
      </c>
      <c r="E102" s="315">
        <f>SUMIF('1_Caracterização'!$C$23:$C$300,"Sim",'1_Caracterização'!$E$23:$E$300)</f>
        <v>27524</v>
      </c>
      <c r="F102" s="315">
        <f>SUMIF('1_Caracterização'!$C$23:$C$300,"Sim",'1_Caracterização'!$E$23:$E$300)</f>
        <v>27524</v>
      </c>
      <c r="G102" s="315">
        <f>SUMIF('1_Caracterização'!$C$23:$C$300,"Sim",'1_Caracterização'!$E$23:$E$300)</f>
        <v>27524</v>
      </c>
      <c r="H102" s="315">
        <f>SUMIF('1_Caracterização'!$C$23:$C$300,"Sim",'1_Caracterização'!$E$23:$E$300)</f>
        <v>27524</v>
      </c>
      <c r="I102" s="315">
        <f>SUMIF('1_Caracterização'!$C$23:$C$300,"Sim",'1_Caracterização'!$E$23:$E$300)</f>
        <v>27524</v>
      </c>
      <c r="J102" s="315">
        <f>SUMIF('1_Caracterização'!$C$23:$C$300,"Sim",'1_Caracterização'!$E$23:$E$300)</f>
        <v>27524</v>
      </c>
      <c r="K102" s="316">
        <f>SUMIF('1_Caracterização'!$C$23:$C$300,"Sim",'1_Caracterização'!$E$23:$E$300)</f>
        <v>27524</v>
      </c>
    </row>
    <row r="103" spans="1:11" x14ac:dyDescent="0.25">
      <c r="B103" s="31" t="s">
        <v>405</v>
      </c>
      <c r="C103" s="315">
        <f t="shared" ref="C103:K103" si="6">IFERROR(C100/C102*1000,0)</f>
        <v>0</v>
      </c>
      <c r="D103" s="315">
        <f t="shared" si="6"/>
        <v>0</v>
      </c>
      <c r="E103" s="315">
        <f t="shared" si="6"/>
        <v>0</v>
      </c>
      <c r="F103" s="315">
        <f t="shared" si="6"/>
        <v>0</v>
      </c>
      <c r="G103" s="315">
        <f t="shared" si="6"/>
        <v>0</v>
      </c>
      <c r="H103" s="315">
        <f t="shared" si="6"/>
        <v>0</v>
      </c>
      <c r="I103" s="315">
        <f t="shared" si="6"/>
        <v>0</v>
      </c>
      <c r="J103" s="315">
        <f t="shared" si="6"/>
        <v>0</v>
      </c>
      <c r="K103" s="316">
        <f t="shared" si="6"/>
        <v>0</v>
      </c>
    </row>
    <row r="104" spans="1:11" x14ac:dyDescent="0.25">
      <c r="B104" s="14"/>
      <c r="K104" s="6"/>
    </row>
    <row r="105" spans="1:11" x14ac:dyDescent="0.25">
      <c r="B105" s="108"/>
      <c r="C105" s="109"/>
      <c r="D105" s="109"/>
      <c r="E105" s="109"/>
      <c r="F105" s="109"/>
      <c r="G105" s="109"/>
      <c r="H105" s="109"/>
      <c r="I105" s="109"/>
      <c r="J105" s="109"/>
      <c r="K105" s="110"/>
    </row>
    <row r="107" spans="1:11" ht="30" customHeight="1" x14ac:dyDescent="0.25">
      <c r="B107" s="29" t="s">
        <v>406</v>
      </c>
      <c r="C107" s="306">
        <v>2022</v>
      </c>
      <c r="D107" s="73">
        <f t="shared" ref="D107:K107" si="7">+C107+1</f>
        <v>2023</v>
      </c>
      <c r="E107" s="73">
        <f t="shared" si="7"/>
        <v>2024</v>
      </c>
      <c r="F107" s="73">
        <f t="shared" si="7"/>
        <v>2025</v>
      </c>
      <c r="G107" s="73">
        <f t="shared" si="7"/>
        <v>2026</v>
      </c>
      <c r="H107" s="73">
        <f t="shared" si="7"/>
        <v>2027</v>
      </c>
      <c r="I107" s="73">
        <f t="shared" si="7"/>
        <v>2028</v>
      </c>
      <c r="J107" s="73">
        <f t="shared" si="7"/>
        <v>2029</v>
      </c>
      <c r="K107" s="74">
        <f t="shared" si="7"/>
        <v>2030</v>
      </c>
    </row>
    <row r="108" spans="1:11" x14ac:dyDescent="0.25">
      <c r="B108" s="116"/>
      <c r="K108" s="6"/>
    </row>
    <row r="109" spans="1:11" x14ac:dyDescent="0.25">
      <c r="B109" s="75" t="s">
        <v>376</v>
      </c>
      <c r="D109" s="133"/>
      <c r="E109" s="133"/>
      <c r="F109" s="133"/>
      <c r="G109" s="133"/>
      <c r="H109" s="133"/>
      <c r="I109" s="133"/>
      <c r="J109" s="133"/>
      <c r="K109" s="134"/>
    </row>
    <row r="110" spans="1:11" x14ac:dyDescent="0.25">
      <c r="B110" s="317">
        <f>'2_Infraestruturas_Alta'!B32</f>
        <v>0</v>
      </c>
      <c r="C110" s="71"/>
      <c r="D110" s="71"/>
      <c r="E110" s="71"/>
      <c r="F110" s="71"/>
      <c r="G110" s="71"/>
      <c r="H110" s="71"/>
      <c r="I110" s="71"/>
      <c r="J110" s="71"/>
      <c r="K110" s="105"/>
    </row>
    <row r="111" spans="1:11" x14ac:dyDescent="0.25">
      <c r="B111" s="317">
        <f>'2_Infraestruturas_Alta'!B33</f>
        <v>0</v>
      </c>
      <c r="C111" s="71"/>
      <c r="D111" s="71"/>
      <c r="E111" s="71"/>
      <c r="F111" s="71"/>
      <c r="G111" s="71"/>
      <c r="H111" s="71"/>
      <c r="I111" s="71"/>
      <c r="J111" s="71"/>
      <c r="K111" s="105"/>
    </row>
    <row r="112" spans="1:11" x14ac:dyDescent="0.25">
      <c r="B112" s="317">
        <f>'2_Infraestruturas_Alta'!B34</f>
        <v>0</v>
      </c>
      <c r="C112" s="71"/>
      <c r="D112" s="71"/>
      <c r="E112" s="71"/>
      <c r="F112" s="71"/>
      <c r="G112" s="71"/>
      <c r="H112" s="71"/>
      <c r="I112" s="71"/>
      <c r="J112" s="71"/>
      <c r="K112" s="105"/>
    </row>
    <row r="113" spans="2:11" x14ac:dyDescent="0.25">
      <c r="B113" s="317">
        <f>'2_Infraestruturas_Alta'!B35</f>
        <v>0</v>
      </c>
      <c r="C113" s="71"/>
      <c r="D113" s="71"/>
      <c r="E113" s="71"/>
      <c r="F113" s="71"/>
      <c r="G113" s="71"/>
      <c r="H113" s="71"/>
      <c r="I113" s="71"/>
      <c r="J113" s="71"/>
      <c r="K113" s="105"/>
    </row>
    <row r="114" spans="2:11" x14ac:dyDescent="0.25">
      <c r="B114" s="317">
        <f>'2_Infraestruturas_Alta'!B36</f>
        <v>0</v>
      </c>
      <c r="C114" s="71"/>
      <c r="D114" s="71"/>
      <c r="E114" s="71"/>
      <c r="F114" s="71"/>
      <c r="G114" s="71"/>
      <c r="H114" s="71"/>
      <c r="I114" s="71"/>
      <c r="J114" s="71"/>
      <c r="K114" s="105"/>
    </row>
    <row r="115" spans="2:11" x14ac:dyDescent="0.25">
      <c r="B115" s="317">
        <f>'2_Infraestruturas_Alta'!B37</f>
        <v>0</v>
      </c>
      <c r="C115" s="71"/>
      <c r="D115" s="71"/>
      <c r="E115" s="71"/>
      <c r="F115" s="71"/>
      <c r="G115" s="71"/>
      <c r="H115" s="71"/>
      <c r="I115" s="71"/>
      <c r="J115" s="71"/>
      <c r="K115" s="105"/>
    </row>
    <row r="116" spans="2:11" x14ac:dyDescent="0.25">
      <c r="B116" s="317">
        <f>'2_Infraestruturas_Alta'!B38</f>
        <v>0</v>
      </c>
      <c r="C116" s="71"/>
      <c r="D116" s="71"/>
      <c r="E116" s="71"/>
      <c r="F116" s="71"/>
      <c r="G116" s="71"/>
      <c r="H116" s="71"/>
      <c r="I116" s="71"/>
      <c r="J116" s="71"/>
      <c r="K116" s="105"/>
    </row>
    <row r="117" spans="2:11" x14ac:dyDescent="0.25">
      <c r="B117" s="75" t="s">
        <v>377</v>
      </c>
      <c r="C117" s="133"/>
      <c r="D117" s="133"/>
      <c r="E117" s="133"/>
      <c r="F117" s="133"/>
      <c r="G117" s="133"/>
      <c r="H117" s="133"/>
      <c r="I117" s="133"/>
      <c r="J117" s="133"/>
      <c r="K117" s="134"/>
    </row>
    <row r="118" spans="2:11" x14ac:dyDescent="0.25">
      <c r="B118" s="317">
        <f>'2_Infraestruturas_Alta'!B41</f>
        <v>0</v>
      </c>
      <c r="C118" s="71"/>
      <c r="D118" s="71"/>
      <c r="E118" s="71"/>
      <c r="F118" s="71"/>
      <c r="G118" s="71"/>
      <c r="H118" s="71"/>
      <c r="I118" s="71"/>
      <c r="J118" s="71"/>
      <c r="K118" s="105"/>
    </row>
    <row r="119" spans="2:11" x14ac:dyDescent="0.25">
      <c r="B119" s="317">
        <f>'2_Infraestruturas_Alta'!B42</f>
        <v>0</v>
      </c>
      <c r="C119" s="71"/>
      <c r="D119" s="71"/>
      <c r="E119" s="71"/>
      <c r="F119" s="71"/>
      <c r="G119" s="71"/>
      <c r="H119" s="71"/>
      <c r="I119" s="71"/>
      <c r="J119" s="71"/>
      <c r="K119" s="105"/>
    </row>
    <row r="120" spans="2:11" x14ac:dyDescent="0.25">
      <c r="B120" s="317">
        <f>'2_Infraestruturas_Alta'!B43</f>
        <v>0</v>
      </c>
      <c r="C120" s="71"/>
      <c r="D120" s="71"/>
      <c r="E120" s="71"/>
      <c r="F120" s="71"/>
      <c r="G120" s="71"/>
      <c r="H120" s="71"/>
      <c r="I120" s="71"/>
      <c r="J120" s="71"/>
      <c r="K120" s="105"/>
    </row>
    <row r="121" spans="2:11" x14ac:dyDescent="0.25">
      <c r="B121" s="317">
        <f>'2_Infraestruturas_Alta'!B44</f>
        <v>0</v>
      </c>
      <c r="C121" s="71"/>
      <c r="D121" s="71"/>
      <c r="E121" s="71"/>
      <c r="F121" s="71"/>
      <c r="G121" s="71"/>
      <c r="H121" s="71"/>
      <c r="I121" s="71"/>
      <c r="J121" s="71"/>
      <c r="K121" s="105"/>
    </row>
    <row r="122" spans="2:11" x14ac:dyDescent="0.25">
      <c r="B122" s="317">
        <f>'2_Infraestruturas_Alta'!B45</f>
        <v>0</v>
      </c>
      <c r="C122" s="71"/>
      <c r="D122" s="71"/>
      <c r="E122" s="71"/>
      <c r="F122" s="71"/>
      <c r="G122" s="71"/>
      <c r="H122" s="71"/>
      <c r="I122" s="71"/>
      <c r="J122" s="71"/>
      <c r="K122" s="105"/>
    </row>
    <row r="123" spans="2:11" x14ac:dyDescent="0.25">
      <c r="B123" s="317">
        <f>'2_Infraestruturas_Alta'!B46</f>
        <v>0</v>
      </c>
      <c r="C123" s="71"/>
      <c r="D123" s="71"/>
      <c r="E123" s="71"/>
      <c r="F123" s="71"/>
      <c r="G123" s="71"/>
      <c r="H123" s="71"/>
      <c r="I123" s="71"/>
      <c r="J123" s="71"/>
      <c r="K123" s="105"/>
    </row>
    <row r="124" spans="2:11" x14ac:dyDescent="0.25">
      <c r="B124" s="317">
        <f>'2_Infraestruturas_Alta'!B47</f>
        <v>0</v>
      </c>
      <c r="C124" s="71"/>
      <c r="D124" s="71"/>
      <c r="E124" s="71"/>
      <c r="F124" s="71"/>
      <c r="G124" s="71"/>
      <c r="H124" s="71"/>
      <c r="I124" s="71"/>
      <c r="J124" s="71"/>
      <c r="K124" s="105"/>
    </row>
    <row r="125" spans="2:11" x14ac:dyDescent="0.25">
      <c r="B125" s="75" t="s">
        <v>381</v>
      </c>
      <c r="C125" s="133"/>
      <c r="D125" s="133"/>
      <c r="E125" s="133"/>
      <c r="F125" s="133"/>
      <c r="G125" s="133"/>
      <c r="H125" s="133"/>
      <c r="I125" s="133"/>
      <c r="J125" s="133"/>
      <c r="K125" s="134"/>
    </row>
    <row r="126" spans="2:11" x14ac:dyDescent="0.25">
      <c r="B126" s="317">
        <f>'2_Infraestruturas_Alta'!B65</f>
        <v>0</v>
      </c>
      <c r="C126" s="71"/>
      <c r="D126" s="71"/>
      <c r="E126" s="71"/>
      <c r="F126" s="71"/>
      <c r="G126" s="71"/>
      <c r="H126" s="71"/>
      <c r="I126" s="71"/>
      <c r="J126" s="71"/>
      <c r="K126" s="105"/>
    </row>
    <row r="127" spans="2:11" x14ac:dyDescent="0.25">
      <c r="B127" s="317">
        <f>'2_Infraestruturas_Alta'!B66</f>
        <v>0</v>
      </c>
      <c r="C127" s="71"/>
      <c r="D127" s="71"/>
      <c r="E127" s="71"/>
      <c r="F127" s="71"/>
      <c r="G127" s="71"/>
      <c r="H127" s="71"/>
      <c r="I127" s="71"/>
      <c r="J127" s="71"/>
      <c r="K127" s="105"/>
    </row>
    <row r="128" spans="2:11" x14ac:dyDescent="0.25">
      <c r="B128" s="317">
        <f>'2_Infraestruturas_Alta'!B67</f>
        <v>0</v>
      </c>
      <c r="C128" s="71"/>
      <c r="D128" s="71"/>
      <c r="E128" s="71"/>
      <c r="F128" s="71"/>
      <c r="G128" s="71"/>
      <c r="H128" s="71"/>
      <c r="I128" s="71"/>
      <c r="J128" s="71"/>
      <c r="K128" s="105"/>
    </row>
    <row r="129" spans="2:11" x14ac:dyDescent="0.25">
      <c r="B129" s="317">
        <f>'2_Infraestruturas_Alta'!B68</f>
        <v>0</v>
      </c>
      <c r="C129" s="71"/>
      <c r="D129" s="71"/>
      <c r="E129" s="71"/>
      <c r="F129" s="71"/>
      <c r="G129" s="71"/>
      <c r="H129" s="71"/>
      <c r="I129" s="71"/>
      <c r="J129" s="71"/>
      <c r="K129" s="105"/>
    </row>
    <row r="130" spans="2:11" x14ac:dyDescent="0.25">
      <c r="B130" s="317">
        <f>'2_Infraestruturas_Alta'!B69</f>
        <v>0</v>
      </c>
      <c r="C130" s="71"/>
      <c r="D130" s="71"/>
      <c r="E130" s="71"/>
      <c r="F130" s="71"/>
      <c r="G130" s="71"/>
      <c r="H130" s="71"/>
      <c r="I130" s="71"/>
      <c r="J130" s="71"/>
      <c r="K130" s="105"/>
    </row>
    <row r="131" spans="2:11" x14ac:dyDescent="0.25">
      <c r="B131" s="317">
        <f>'2_Infraestruturas_Alta'!B70</f>
        <v>0</v>
      </c>
      <c r="C131" s="71"/>
      <c r="D131" s="71"/>
      <c r="E131" s="71"/>
      <c r="F131" s="71"/>
      <c r="G131" s="71"/>
      <c r="H131" s="71"/>
      <c r="I131" s="71"/>
      <c r="J131" s="71"/>
      <c r="K131" s="105"/>
    </row>
    <row r="132" spans="2:11" x14ac:dyDescent="0.25">
      <c r="B132" s="317">
        <f>'2_Infraestruturas_Alta'!B71</f>
        <v>0</v>
      </c>
      <c r="C132" s="71"/>
      <c r="D132" s="71"/>
      <c r="E132" s="71"/>
      <c r="F132" s="71"/>
      <c r="G132" s="71"/>
      <c r="H132" s="71"/>
      <c r="I132" s="71"/>
      <c r="J132" s="71"/>
      <c r="K132" s="105"/>
    </row>
    <row r="133" spans="2:11" x14ac:dyDescent="0.25">
      <c r="B133" s="75" t="s">
        <v>382</v>
      </c>
      <c r="C133" s="133"/>
      <c r="D133" s="133"/>
      <c r="E133" s="133"/>
      <c r="F133" s="133"/>
      <c r="G133" s="133"/>
      <c r="H133" s="133"/>
      <c r="I133" s="133"/>
      <c r="J133" s="133"/>
      <c r="K133" s="134"/>
    </row>
    <row r="134" spans="2:11" x14ac:dyDescent="0.25">
      <c r="B134" s="317">
        <f>'2_Infraestruturas_Alta'!B73</f>
        <v>0</v>
      </c>
      <c r="C134" s="71"/>
      <c r="D134" s="71"/>
      <c r="E134" s="71"/>
      <c r="F134" s="71"/>
      <c r="G134" s="71"/>
      <c r="H134" s="71"/>
      <c r="I134" s="71"/>
      <c r="J134" s="71"/>
      <c r="K134" s="105"/>
    </row>
    <row r="135" spans="2:11" x14ac:dyDescent="0.25">
      <c r="B135" s="317">
        <f>'2_Infraestruturas_Alta'!B74</f>
        <v>0</v>
      </c>
      <c r="C135" s="71"/>
      <c r="D135" s="71"/>
      <c r="E135" s="71"/>
      <c r="F135" s="71"/>
      <c r="G135" s="71"/>
      <c r="H135" s="71"/>
      <c r="I135" s="71"/>
      <c r="J135" s="71"/>
      <c r="K135" s="105"/>
    </row>
    <row r="136" spans="2:11" x14ac:dyDescent="0.25">
      <c r="B136" s="317">
        <f>'2_Infraestruturas_Alta'!B75</f>
        <v>0</v>
      </c>
      <c r="C136" s="71"/>
      <c r="D136" s="71"/>
      <c r="E136" s="71"/>
      <c r="F136" s="71"/>
      <c r="G136" s="71"/>
      <c r="H136" s="71"/>
      <c r="I136" s="71"/>
      <c r="J136" s="71"/>
      <c r="K136" s="105"/>
    </row>
    <row r="137" spans="2:11" x14ac:dyDescent="0.25">
      <c r="B137" s="317">
        <f>'2_Infraestruturas_Alta'!B76</f>
        <v>0</v>
      </c>
      <c r="C137" s="71"/>
      <c r="D137" s="71"/>
      <c r="E137" s="71"/>
      <c r="F137" s="71"/>
      <c r="G137" s="71"/>
      <c r="H137" s="71"/>
      <c r="I137" s="71"/>
      <c r="J137" s="71"/>
      <c r="K137" s="105"/>
    </row>
    <row r="138" spans="2:11" x14ac:dyDescent="0.25">
      <c r="B138" s="317">
        <f>'2_Infraestruturas_Alta'!B77</f>
        <v>0</v>
      </c>
      <c r="C138" s="71"/>
      <c r="D138" s="71"/>
      <c r="E138" s="71"/>
      <c r="F138" s="71"/>
      <c r="G138" s="71"/>
      <c r="H138" s="71"/>
      <c r="I138" s="71"/>
      <c r="J138" s="71"/>
      <c r="K138" s="105"/>
    </row>
    <row r="139" spans="2:11" x14ac:dyDescent="0.25">
      <c r="B139" s="317">
        <f>'2_Infraestruturas_Alta'!B78</f>
        <v>0</v>
      </c>
      <c r="C139" s="71"/>
      <c r="D139" s="71"/>
      <c r="E139" s="71"/>
      <c r="F139" s="71"/>
      <c r="G139" s="71"/>
      <c r="H139" s="71"/>
      <c r="I139" s="71"/>
      <c r="J139" s="71"/>
      <c r="K139" s="105"/>
    </row>
    <row r="140" spans="2:11" x14ac:dyDescent="0.25">
      <c r="B140" s="317">
        <f>'2_Infraestruturas_Alta'!B79</f>
        <v>0</v>
      </c>
      <c r="C140" s="71"/>
      <c r="D140" s="71"/>
      <c r="E140" s="71"/>
      <c r="F140" s="71"/>
      <c r="G140" s="71"/>
      <c r="H140" s="71"/>
      <c r="I140" s="71"/>
      <c r="J140" s="71"/>
      <c r="K140" s="105"/>
    </row>
    <row r="141" spans="2:11" x14ac:dyDescent="0.25">
      <c r="B141" s="317">
        <f>'2_Infraestruturas_Alta'!B80</f>
        <v>0</v>
      </c>
      <c r="C141" s="71"/>
      <c r="D141" s="71"/>
      <c r="E141" s="71"/>
      <c r="F141" s="71"/>
      <c r="G141" s="71"/>
      <c r="H141" s="71"/>
      <c r="I141" s="71"/>
      <c r="J141" s="71"/>
      <c r="K141" s="105"/>
    </row>
    <row r="142" spans="2:11" x14ac:dyDescent="0.25">
      <c r="B142" s="317">
        <f>'2_Infraestruturas_Alta'!B81</f>
        <v>0</v>
      </c>
      <c r="C142" s="71"/>
      <c r="D142" s="71"/>
      <c r="E142" s="71"/>
      <c r="F142" s="71"/>
      <c r="G142" s="71"/>
      <c r="H142" s="71"/>
      <c r="I142" s="71"/>
      <c r="J142" s="71"/>
      <c r="K142" s="105"/>
    </row>
    <row r="143" spans="2:11" x14ac:dyDescent="0.25">
      <c r="B143" s="75" t="s">
        <v>384</v>
      </c>
      <c r="C143" s="133"/>
      <c r="D143" s="133"/>
      <c r="E143" s="133"/>
      <c r="F143" s="133"/>
      <c r="G143" s="133"/>
      <c r="H143" s="133"/>
      <c r="I143" s="133"/>
      <c r="J143" s="133"/>
      <c r="K143" s="134"/>
    </row>
    <row r="144" spans="2:11" x14ac:dyDescent="0.25">
      <c r="B144" s="317">
        <f>'2_Infraestruturas_Alta'!B86</f>
        <v>0</v>
      </c>
      <c r="C144" s="72"/>
      <c r="D144" s="72"/>
      <c r="E144" s="72"/>
      <c r="F144" s="72"/>
      <c r="G144" s="72"/>
      <c r="H144" s="72"/>
      <c r="I144" s="72"/>
      <c r="J144" s="72"/>
      <c r="K144" s="107"/>
    </row>
    <row r="145" spans="2:11" x14ac:dyDescent="0.25">
      <c r="B145" s="75" t="s">
        <v>407</v>
      </c>
      <c r="K145" s="6"/>
    </row>
    <row r="146" spans="2:11" x14ac:dyDescent="0.25">
      <c r="B146" s="317">
        <f>'2_Infraestruturas_Alta'!B88</f>
        <v>0</v>
      </c>
      <c r="C146" s="70"/>
      <c r="D146" s="70"/>
      <c r="E146" s="70"/>
      <c r="F146" s="70"/>
      <c r="G146" s="70"/>
      <c r="H146" s="70"/>
      <c r="I146" s="70"/>
      <c r="J146" s="70"/>
      <c r="K146" s="103"/>
    </row>
    <row r="147" spans="2:11" x14ac:dyDescent="0.25">
      <c r="B147" s="317">
        <f>'2_Infraestruturas_Alta'!B88</f>
        <v>0</v>
      </c>
      <c r="C147" s="71"/>
      <c r="D147" s="71"/>
      <c r="E147" s="71"/>
      <c r="F147" s="71"/>
      <c r="G147" s="71"/>
      <c r="H147" s="71"/>
      <c r="I147" s="71"/>
      <c r="J147" s="71"/>
      <c r="K147" s="105"/>
    </row>
    <row r="148" spans="2:11" x14ac:dyDescent="0.25">
      <c r="B148" s="317">
        <f>'2_Infraestruturas_Alta'!B88</f>
        <v>0</v>
      </c>
      <c r="C148" s="71"/>
      <c r="D148" s="71"/>
      <c r="E148" s="71"/>
      <c r="F148" s="71"/>
      <c r="G148" s="71"/>
      <c r="H148" s="71"/>
      <c r="I148" s="71"/>
      <c r="J148" s="71"/>
      <c r="K148" s="105"/>
    </row>
    <row r="149" spans="2:11" x14ac:dyDescent="0.25">
      <c r="B149" s="317">
        <f>'2_Infraestruturas_Alta'!B88</f>
        <v>0</v>
      </c>
      <c r="C149" s="71"/>
      <c r="D149" s="71"/>
      <c r="E149" s="71"/>
      <c r="F149" s="71"/>
      <c r="G149" s="71"/>
      <c r="H149" s="71"/>
      <c r="I149" s="71"/>
      <c r="J149" s="71"/>
      <c r="K149" s="105"/>
    </row>
    <row r="150" spans="2:11" x14ac:dyDescent="0.25">
      <c r="B150" s="317">
        <f>'2_Infraestruturas_Alta'!B88</f>
        <v>0</v>
      </c>
      <c r="C150" s="71"/>
      <c r="D150" s="71"/>
      <c r="E150" s="71"/>
      <c r="F150" s="71"/>
      <c r="G150" s="71"/>
      <c r="H150" s="71"/>
      <c r="I150" s="71"/>
      <c r="J150" s="71"/>
      <c r="K150" s="105"/>
    </row>
    <row r="151" spans="2:11" x14ac:dyDescent="0.25">
      <c r="B151" s="317">
        <f>'2_Infraestruturas_Alta'!B88</f>
        <v>0</v>
      </c>
      <c r="C151" s="71"/>
      <c r="D151" s="71"/>
      <c r="E151" s="71"/>
      <c r="F151" s="71"/>
      <c r="G151" s="71"/>
      <c r="H151" s="71"/>
      <c r="I151" s="71"/>
      <c r="J151" s="71"/>
      <c r="K151" s="105"/>
    </row>
    <row r="152" spans="2:11" x14ac:dyDescent="0.25">
      <c r="B152" s="318">
        <f>'2_Infraestruturas_Alta'!B88</f>
        <v>0</v>
      </c>
      <c r="C152" s="117"/>
      <c r="D152" s="117"/>
      <c r="E152" s="117"/>
      <c r="F152" s="117"/>
      <c r="G152" s="117"/>
      <c r="H152" s="117"/>
      <c r="I152" s="117"/>
      <c r="J152" s="117"/>
      <c r="K152" s="118"/>
    </row>
    <row r="154" spans="2:11" ht="30" customHeight="1" x14ac:dyDescent="0.25">
      <c r="B154" s="4" t="s">
        <v>408</v>
      </c>
      <c r="C154" s="306">
        <v>2022</v>
      </c>
      <c r="D154" s="73">
        <f t="shared" ref="D154:K154" si="8">+C154+1</f>
        <v>2023</v>
      </c>
      <c r="E154" s="73">
        <f t="shared" si="8"/>
        <v>2024</v>
      </c>
      <c r="F154" s="73">
        <f t="shared" si="8"/>
        <v>2025</v>
      </c>
      <c r="G154" s="73">
        <f t="shared" si="8"/>
        <v>2026</v>
      </c>
      <c r="H154" s="73">
        <f t="shared" si="8"/>
        <v>2027</v>
      </c>
      <c r="I154" s="73">
        <f t="shared" si="8"/>
        <v>2028</v>
      </c>
      <c r="J154" s="73">
        <f t="shared" si="8"/>
        <v>2029</v>
      </c>
      <c r="K154" s="74">
        <f t="shared" si="8"/>
        <v>2030</v>
      </c>
    </row>
    <row r="155" spans="2:11" x14ac:dyDescent="0.25">
      <c r="B155" s="17"/>
      <c r="C155"/>
      <c r="D155"/>
      <c r="K155" s="6"/>
    </row>
    <row r="156" spans="2:11" x14ac:dyDescent="0.25">
      <c r="B156" s="14" t="s">
        <v>407</v>
      </c>
      <c r="C156" s="319"/>
      <c r="D156" s="319"/>
      <c r="E156" s="319"/>
      <c r="F156" s="319"/>
      <c r="G156" s="319"/>
      <c r="H156" s="319"/>
      <c r="I156" s="319"/>
      <c r="J156" s="319"/>
      <c r="K156" s="320"/>
    </row>
    <row r="157" spans="2:11" x14ac:dyDescent="0.25">
      <c r="B157" s="121" t="s">
        <v>409</v>
      </c>
      <c r="C157" s="22" t="str">
        <f t="shared" ref="C157:K157" si="9">IF(SUM(C$146:C$152)&gt;C156,"ERRO","")</f>
        <v/>
      </c>
      <c r="D157" s="22" t="str">
        <f t="shared" si="9"/>
        <v/>
      </c>
      <c r="E157" s="22" t="str">
        <f t="shared" si="9"/>
        <v/>
      </c>
      <c r="F157" s="22" t="str">
        <f t="shared" si="9"/>
        <v/>
      </c>
      <c r="G157" s="22" t="str">
        <f t="shared" si="9"/>
        <v/>
      </c>
      <c r="H157" s="22" t="str">
        <f t="shared" si="9"/>
        <v/>
      </c>
      <c r="I157" s="22" t="str">
        <f t="shared" si="9"/>
        <v/>
      </c>
      <c r="J157" s="22" t="str">
        <f t="shared" si="9"/>
        <v/>
      </c>
      <c r="K157" s="111" t="str">
        <f t="shared" si="9"/>
        <v/>
      </c>
    </row>
    <row r="158" spans="2:11" x14ac:dyDescent="0.25">
      <c r="B158" s="75" t="s">
        <v>384</v>
      </c>
      <c r="C158" s="319"/>
      <c r="D158" s="319"/>
      <c r="E158" s="319"/>
      <c r="F158" s="319"/>
      <c r="G158" s="319"/>
      <c r="H158" s="319"/>
      <c r="I158" s="319"/>
      <c r="J158" s="319"/>
      <c r="K158" s="320"/>
    </row>
    <row r="159" spans="2:11" x14ac:dyDescent="0.25">
      <c r="B159" s="112"/>
      <c r="C159" s="119"/>
      <c r="D159" s="119"/>
      <c r="E159" s="119"/>
      <c r="F159" s="119"/>
      <c r="G159" s="119"/>
      <c r="H159" s="119"/>
      <c r="I159" s="119"/>
      <c r="J159" s="119"/>
      <c r="K159" s="120"/>
    </row>
    <row r="160" spans="2:11" x14ac:dyDescent="0.25">
      <c r="B160" s="46"/>
      <c r="C160" s="22" t="str">
        <f t="shared" ref="C160:K160" si="10">IF(C158&lt;C117,"ERRO","")</f>
        <v/>
      </c>
      <c r="D160" s="22" t="str">
        <f t="shared" si="10"/>
        <v/>
      </c>
      <c r="E160" s="22" t="str">
        <f t="shared" si="10"/>
        <v/>
      </c>
      <c r="F160" s="22" t="str">
        <f t="shared" si="10"/>
        <v/>
      </c>
      <c r="G160" s="22" t="str">
        <f t="shared" si="10"/>
        <v/>
      </c>
      <c r="H160" s="22" t="str">
        <f t="shared" si="10"/>
        <v/>
      </c>
      <c r="I160" s="22" t="str">
        <f t="shared" si="10"/>
        <v/>
      </c>
      <c r="J160" s="22" t="str">
        <f t="shared" si="10"/>
        <v/>
      </c>
      <c r="K160" s="22" t="str">
        <f t="shared" si="10"/>
        <v/>
      </c>
    </row>
    <row r="161" spans="1:11" ht="30" customHeight="1" x14ac:dyDescent="0.25">
      <c r="B161" s="122" t="s">
        <v>410</v>
      </c>
      <c r="C161" s="306">
        <v>2022</v>
      </c>
      <c r="D161" s="73">
        <f t="shared" ref="D161:K161" si="11">+C161+1</f>
        <v>2023</v>
      </c>
      <c r="E161" s="73">
        <f t="shared" si="11"/>
        <v>2024</v>
      </c>
      <c r="F161" s="73">
        <f t="shared" si="11"/>
        <v>2025</v>
      </c>
      <c r="G161" s="73">
        <f t="shared" si="11"/>
        <v>2026</v>
      </c>
      <c r="H161" s="73">
        <f t="shared" si="11"/>
        <v>2027</v>
      </c>
      <c r="I161" s="73">
        <f t="shared" si="11"/>
        <v>2028</v>
      </c>
      <c r="J161" s="73">
        <f t="shared" si="11"/>
        <v>2029</v>
      </c>
      <c r="K161" s="74">
        <f t="shared" si="11"/>
        <v>2030</v>
      </c>
    </row>
    <row r="162" spans="1:11" ht="4.9000000000000004" customHeight="1" x14ac:dyDescent="0.25">
      <c r="B162" s="75"/>
      <c r="C162" s="100"/>
      <c r="D162" s="100"/>
      <c r="E162" s="100"/>
      <c r="F162" s="100"/>
      <c r="G162" s="100"/>
      <c r="H162" s="100"/>
      <c r="I162" s="100"/>
      <c r="J162" s="100"/>
      <c r="K162" s="101"/>
    </row>
    <row r="163" spans="1:11" x14ac:dyDescent="0.25">
      <c r="B163" s="35" t="s">
        <v>411</v>
      </c>
      <c r="C163" s="100"/>
      <c r="D163" s="100"/>
      <c r="E163" s="100"/>
      <c r="F163" s="100"/>
      <c r="G163" s="100"/>
      <c r="H163" s="100"/>
      <c r="I163" s="100"/>
      <c r="J163" s="100"/>
      <c r="K163" s="101"/>
    </row>
    <row r="164" spans="1:11" x14ac:dyDescent="0.25">
      <c r="B164" s="141" t="s">
        <v>412</v>
      </c>
      <c r="C164" s="123"/>
      <c r="D164" s="123"/>
      <c r="E164" s="123"/>
      <c r="F164" s="123"/>
      <c r="G164" s="123"/>
      <c r="H164" s="123"/>
      <c r="I164" s="123"/>
      <c r="J164" s="123"/>
      <c r="K164" s="103"/>
    </row>
    <row r="165" spans="1:11" ht="7.9" customHeight="1" x14ac:dyDescent="0.25">
      <c r="B165" s="17"/>
      <c r="K165" s="6"/>
    </row>
    <row r="166" spans="1:11" ht="7.9" customHeight="1" x14ac:dyDescent="0.25">
      <c r="B166" s="17"/>
      <c r="K166" s="6"/>
    </row>
    <row r="167" spans="1:11" x14ac:dyDescent="0.25">
      <c r="B167" s="35" t="s">
        <v>413</v>
      </c>
      <c r="C167" s="321">
        <f t="shared" ref="C167:K167" si="12">SUM(C168:C183)</f>
        <v>0</v>
      </c>
      <c r="D167" s="321">
        <f t="shared" si="12"/>
        <v>0</v>
      </c>
      <c r="E167" s="321">
        <f t="shared" si="12"/>
        <v>0</v>
      </c>
      <c r="F167" s="321">
        <f t="shared" si="12"/>
        <v>0</v>
      </c>
      <c r="G167" s="321">
        <f t="shared" si="12"/>
        <v>0</v>
      </c>
      <c r="H167" s="321">
        <f t="shared" si="12"/>
        <v>0</v>
      </c>
      <c r="I167" s="321">
        <f t="shared" si="12"/>
        <v>0</v>
      </c>
      <c r="J167" s="321">
        <f t="shared" si="12"/>
        <v>0</v>
      </c>
      <c r="K167" s="322">
        <f t="shared" si="12"/>
        <v>0</v>
      </c>
    </row>
    <row r="168" spans="1:11" x14ac:dyDescent="0.25">
      <c r="B168" s="50" t="s">
        <v>414</v>
      </c>
      <c r="C168" s="70"/>
      <c r="D168" s="70"/>
      <c r="E168" s="70"/>
      <c r="F168" s="70"/>
      <c r="G168" s="70"/>
      <c r="H168" s="70"/>
      <c r="I168" s="70"/>
      <c r="J168" s="70"/>
      <c r="K168" s="103"/>
    </row>
    <row r="169" spans="1:11" x14ac:dyDescent="0.25">
      <c r="B169" s="50" t="s">
        <v>415</v>
      </c>
      <c r="C169" s="71"/>
      <c r="D169" s="71"/>
      <c r="E169" s="71"/>
      <c r="F169" s="71"/>
      <c r="G169" s="71"/>
      <c r="H169" s="71"/>
      <c r="I169" s="71"/>
      <c r="J169" s="71"/>
      <c r="K169" s="105"/>
    </row>
    <row r="170" spans="1:11" x14ac:dyDescent="0.25">
      <c r="B170" s="50" t="s">
        <v>416</v>
      </c>
      <c r="C170" s="70"/>
      <c r="D170" s="70"/>
      <c r="E170" s="70"/>
      <c r="F170" s="70"/>
      <c r="G170" s="70"/>
      <c r="H170" s="70"/>
      <c r="I170" s="70"/>
      <c r="J170" s="70"/>
      <c r="K170" s="103"/>
    </row>
    <row r="171" spans="1:11" x14ac:dyDescent="0.25">
      <c r="A171" s="48"/>
      <c r="B171" s="50" t="s">
        <v>417</v>
      </c>
      <c r="C171" s="71"/>
      <c r="D171" s="71"/>
      <c r="E171" s="71"/>
      <c r="F171" s="71"/>
      <c r="G171" s="71"/>
      <c r="H171" s="71"/>
      <c r="I171" s="71"/>
      <c r="J171" s="71"/>
      <c r="K171" s="105"/>
    </row>
    <row r="172" spans="1:11" x14ac:dyDescent="0.25">
      <c r="B172" s="50" t="s">
        <v>418</v>
      </c>
      <c r="C172" s="70"/>
      <c r="D172" s="70"/>
      <c r="E172" s="70"/>
      <c r="F172" s="70"/>
      <c r="G172" s="70"/>
      <c r="H172" s="70"/>
      <c r="I172" s="70"/>
      <c r="J172" s="70"/>
      <c r="K172" s="103"/>
    </row>
    <row r="173" spans="1:11" x14ac:dyDescent="0.25">
      <c r="A173" s="48"/>
      <c r="B173" s="50" t="s">
        <v>419</v>
      </c>
      <c r="C173" s="71"/>
      <c r="D173" s="71"/>
      <c r="E173" s="71"/>
      <c r="F173" s="71"/>
      <c r="G173" s="71"/>
      <c r="H173" s="71"/>
      <c r="I173" s="71"/>
      <c r="J173" s="71"/>
      <c r="K173" s="105"/>
    </row>
    <row r="174" spans="1:11" x14ac:dyDescent="0.25">
      <c r="A174" s="48"/>
      <c r="B174" s="50" t="s">
        <v>420</v>
      </c>
      <c r="C174" s="70"/>
      <c r="D174" s="70"/>
      <c r="E174" s="70"/>
      <c r="F174" s="70"/>
      <c r="G174" s="70"/>
      <c r="H174" s="70"/>
      <c r="I174" s="70"/>
      <c r="J174" s="70"/>
      <c r="K174" s="103"/>
    </row>
    <row r="175" spans="1:11" x14ac:dyDescent="0.25">
      <c r="A175" s="48"/>
      <c r="B175" s="50" t="s">
        <v>421</v>
      </c>
      <c r="C175" s="71"/>
      <c r="D175" s="71"/>
      <c r="E175" s="71"/>
      <c r="F175" s="71"/>
      <c r="G175" s="71"/>
      <c r="H175" s="71"/>
      <c r="I175" s="71"/>
      <c r="J175" s="71"/>
      <c r="K175" s="105"/>
    </row>
    <row r="176" spans="1:11" x14ac:dyDescent="0.25">
      <c r="B176" s="50" t="s">
        <v>422</v>
      </c>
      <c r="C176" s="70"/>
      <c r="D176" s="70"/>
      <c r="E176" s="70"/>
      <c r="F176" s="70"/>
      <c r="G176" s="70"/>
      <c r="H176" s="70"/>
      <c r="I176" s="70"/>
      <c r="J176" s="70"/>
      <c r="K176" s="103"/>
    </row>
    <row r="177" spans="2:12" x14ac:dyDescent="0.25">
      <c r="B177" s="50" t="s">
        <v>423</v>
      </c>
      <c r="C177" s="71"/>
      <c r="D177" s="71"/>
      <c r="E177" s="71"/>
      <c r="F177" s="71"/>
      <c r="G177" s="71"/>
      <c r="H177" s="71"/>
      <c r="I177" s="71"/>
      <c r="J177" s="71"/>
      <c r="K177" s="105"/>
    </row>
    <row r="178" spans="2:12" ht="16.149999999999999" customHeight="1" x14ac:dyDescent="0.25">
      <c r="B178" s="99" t="s">
        <v>424</v>
      </c>
      <c r="C178" s="70"/>
      <c r="D178" s="70"/>
      <c r="E178" s="70"/>
      <c r="F178" s="70"/>
      <c r="G178" s="70"/>
      <c r="H178" s="70"/>
      <c r="I178" s="70"/>
      <c r="J178" s="70"/>
      <c r="K178" s="103"/>
    </row>
    <row r="179" spans="2:12" x14ac:dyDescent="0.25">
      <c r="B179" s="50" t="s">
        <v>396</v>
      </c>
      <c r="C179" s="71"/>
      <c r="D179" s="71"/>
      <c r="E179" s="71"/>
      <c r="F179" s="71"/>
      <c r="G179" s="71"/>
      <c r="H179" s="71"/>
      <c r="I179" s="71"/>
      <c r="J179" s="71"/>
      <c r="K179" s="105"/>
    </row>
    <row r="180" spans="2:12" x14ac:dyDescent="0.25">
      <c r="B180" s="50" t="s">
        <v>395</v>
      </c>
      <c r="C180" s="70"/>
      <c r="D180" s="70"/>
      <c r="E180" s="70"/>
      <c r="F180" s="70"/>
      <c r="G180" s="70"/>
      <c r="H180" s="70"/>
      <c r="I180" s="70"/>
      <c r="J180" s="70"/>
      <c r="K180" s="103"/>
    </row>
    <row r="181" spans="2:12" x14ac:dyDescent="0.25">
      <c r="B181" s="50" t="s">
        <v>399</v>
      </c>
      <c r="C181" s="71"/>
      <c r="D181" s="71"/>
      <c r="E181" s="71"/>
      <c r="F181" s="71"/>
      <c r="G181" s="71"/>
      <c r="H181" s="71"/>
      <c r="I181" s="71"/>
      <c r="J181" s="71"/>
      <c r="K181" s="105"/>
    </row>
    <row r="182" spans="2:12" x14ac:dyDescent="0.25">
      <c r="B182" s="50" t="s">
        <v>400</v>
      </c>
      <c r="C182" s="70"/>
      <c r="D182" s="70"/>
      <c r="E182" s="70"/>
      <c r="F182" s="70"/>
      <c r="G182" s="70"/>
      <c r="H182" s="70"/>
      <c r="I182" s="70"/>
      <c r="J182" s="70"/>
      <c r="K182" s="103"/>
    </row>
    <row r="183" spans="2:12" x14ac:dyDescent="0.25">
      <c r="B183" s="50" t="s">
        <v>425</v>
      </c>
      <c r="C183" s="71"/>
      <c r="D183" s="71"/>
      <c r="E183" s="71"/>
      <c r="F183" s="71"/>
      <c r="G183" s="71"/>
      <c r="H183" s="71"/>
      <c r="I183" s="71"/>
      <c r="J183" s="71"/>
      <c r="K183" s="105"/>
    </row>
    <row r="184" spans="2:12" ht="7.9" customHeight="1" x14ac:dyDescent="0.25">
      <c r="B184" s="75"/>
      <c r="C184" s="52"/>
      <c r="D184" s="52"/>
      <c r="E184" s="52"/>
      <c r="F184" s="52"/>
      <c r="G184" s="52"/>
      <c r="H184" s="52"/>
      <c r="I184" s="52"/>
      <c r="J184" s="52"/>
      <c r="K184" s="124"/>
    </row>
    <row r="185" spans="2:12" x14ac:dyDescent="0.25">
      <c r="B185" s="35" t="s">
        <v>426</v>
      </c>
      <c r="C185" s="71"/>
      <c r="D185" s="71"/>
      <c r="E185" s="71"/>
      <c r="F185" s="71"/>
      <c r="G185" s="71"/>
      <c r="H185" s="71"/>
      <c r="I185" s="71"/>
      <c r="J185" s="71"/>
      <c r="K185" s="105"/>
    </row>
    <row r="186" spans="2:12" ht="7.9" customHeight="1" x14ac:dyDescent="0.25">
      <c r="B186" s="35"/>
      <c r="C186" s="44"/>
      <c r="D186" s="44"/>
      <c r="E186" s="44"/>
      <c r="F186" s="44"/>
      <c r="G186" s="44"/>
      <c r="H186" s="44"/>
      <c r="I186" s="44"/>
      <c r="J186" s="44"/>
      <c r="K186" s="125"/>
    </row>
    <row r="187" spans="2:12" x14ac:dyDescent="0.25">
      <c r="B187" s="126" t="s">
        <v>427</v>
      </c>
      <c r="C187" s="117"/>
      <c r="D187" s="117"/>
      <c r="E187" s="117"/>
      <c r="F187" s="117"/>
      <c r="G187" s="117"/>
      <c r="H187" s="117"/>
      <c r="I187" s="117"/>
      <c r="J187" s="117"/>
      <c r="K187" s="118"/>
    </row>
    <row r="189" spans="2:12" ht="28.9" customHeight="1" x14ac:dyDescent="0.25">
      <c r="B189" s="4" t="s">
        <v>428</v>
      </c>
      <c r="C189" s="127"/>
      <c r="D189" s="73">
        <v>2023</v>
      </c>
      <c r="E189" s="73">
        <v>2024</v>
      </c>
      <c r="F189" s="73">
        <f t="shared" ref="F189:K189" si="13">+E189+1</f>
        <v>2025</v>
      </c>
      <c r="G189" s="73">
        <f t="shared" si="13"/>
        <v>2026</v>
      </c>
      <c r="H189" s="73">
        <f t="shared" si="13"/>
        <v>2027</v>
      </c>
      <c r="I189" s="73">
        <f t="shared" si="13"/>
        <v>2028</v>
      </c>
      <c r="J189" s="73">
        <f t="shared" si="13"/>
        <v>2029</v>
      </c>
      <c r="K189" s="74">
        <f t="shared" si="13"/>
        <v>2030</v>
      </c>
    </row>
    <row r="190" spans="2:12" x14ac:dyDescent="0.25">
      <c r="B190" s="17"/>
      <c r="K190" s="6"/>
    </row>
    <row r="191" spans="2:12" x14ac:dyDescent="0.25">
      <c r="B191" s="35" t="s">
        <v>429</v>
      </c>
      <c r="D191" s="225" t="e">
        <f>((D50+D167+D185+D98+(0.54*(SUM(D118:D124))))/D100)</f>
        <v>#DIV/0!</v>
      </c>
      <c r="E191" s="225" t="e">
        <f>((E50+E167+E185+E98+(0.54*(SUM(E118:E124))))/E100)</f>
        <v>#DIV/0!</v>
      </c>
      <c r="F191" s="225" t="e">
        <f>((F50+F167+F185+F98+(0.54*(SUM(F118:F124))))/F100)</f>
        <v>#DIV/0!</v>
      </c>
      <c r="G191" s="225" t="e">
        <f>((G50+G167+G185+G98+(0.54*(SUM(G118:G124))))/G100)</f>
        <v>#DIV/0!</v>
      </c>
      <c r="H191" s="201" t="e">
        <f>(H50+H167+H185+H98)/H100</f>
        <v>#DIV/0!</v>
      </c>
      <c r="I191" s="201" t="e">
        <f>(I50+I167+I185+I98)/I100</f>
        <v>#DIV/0!</v>
      </c>
      <c r="J191" s="201" t="e">
        <f>(J50+J167+J185+J98)/J100</f>
        <v>#DIV/0!</v>
      </c>
      <c r="K191" s="201" t="e">
        <f>(K50+K167+K185+K98)/K100</f>
        <v>#DIV/0!</v>
      </c>
      <c r="L191" s="6"/>
    </row>
    <row r="192" spans="2:12" x14ac:dyDescent="0.25">
      <c r="B192" s="115"/>
      <c r="C192" s="109"/>
      <c r="D192" s="109"/>
      <c r="E192" s="109"/>
      <c r="F192" s="109"/>
      <c r="G192" s="109"/>
      <c r="H192" s="109"/>
      <c r="I192" s="109"/>
      <c r="J192" s="109"/>
      <c r="K192" s="110"/>
    </row>
    <row r="193" spans="1:12" x14ac:dyDescent="0.25">
      <c r="B193" s="236"/>
    </row>
    <row r="194" spans="1:12" x14ac:dyDescent="0.25">
      <c r="B194" s="4" t="s">
        <v>430</v>
      </c>
      <c r="C194" s="127"/>
      <c r="D194" s="73">
        <v>2023</v>
      </c>
      <c r="E194" s="73">
        <v>2024</v>
      </c>
      <c r="F194" s="73">
        <f t="shared" ref="F194:K194" si="14">+E194+1</f>
        <v>2025</v>
      </c>
      <c r="G194" s="73">
        <f t="shared" si="14"/>
        <v>2026</v>
      </c>
      <c r="H194" s="73">
        <f t="shared" si="14"/>
        <v>2027</v>
      </c>
      <c r="I194" s="73">
        <f t="shared" si="14"/>
        <v>2028</v>
      </c>
      <c r="J194" s="73">
        <f t="shared" si="14"/>
        <v>2029</v>
      </c>
      <c r="K194" s="74">
        <f t="shared" si="14"/>
        <v>2030</v>
      </c>
    </row>
    <row r="195" spans="1:12" x14ac:dyDescent="0.25">
      <c r="B195" s="17"/>
      <c r="K195" s="6"/>
    </row>
    <row r="196" spans="1:12" x14ac:dyDescent="0.25">
      <c r="B196" s="35" t="s">
        <v>431</v>
      </c>
      <c r="D196" s="225" t="e">
        <f t="shared" ref="D196:K196" si="15">(D146+D147+D148+D149+D150+D151+D152+D156)/D100</f>
        <v>#DIV/0!</v>
      </c>
      <c r="E196" s="225" t="e">
        <f t="shared" si="15"/>
        <v>#DIV/0!</v>
      </c>
      <c r="F196" s="225" t="e">
        <f t="shared" si="15"/>
        <v>#DIV/0!</v>
      </c>
      <c r="G196" s="225" t="e">
        <f t="shared" si="15"/>
        <v>#DIV/0!</v>
      </c>
      <c r="H196" s="225" t="e">
        <f t="shared" si="15"/>
        <v>#DIV/0!</v>
      </c>
      <c r="I196" s="225" t="e">
        <f t="shared" si="15"/>
        <v>#DIV/0!</v>
      </c>
      <c r="J196" s="225" t="e">
        <f t="shared" si="15"/>
        <v>#DIV/0!</v>
      </c>
      <c r="K196" s="225" t="e">
        <f t="shared" si="15"/>
        <v>#DIV/0!</v>
      </c>
    </row>
    <row r="197" spans="1:12" x14ac:dyDescent="0.25">
      <c r="B197" s="115"/>
      <c r="C197" s="109"/>
      <c r="D197" s="109"/>
      <c r="E197" s="109"/>
      <c r="F197" s="109"/>
      <c r="G197" s="109"/>
      <c r="H197" s="109"/>
      <c r="I197" s="109"/>
      <c r="J197" s="109"/>
      <c r="K197" s="110"/>
    </row>
    <row r="200" spans="1:12" x14ac:dyDescent="0.25">
      <c r="A200" s="1" t="s">
        <v>357</v>
      </c>
      <c r="B200" s="1" t="s">
        <v>357</v>
      </c>
      <c r="C200" s="1" t="s">
        <v>357</v>
      </c>
      <c r="D200" s="1" t="s">
        <v>357</v>
      </c>
      <c r="E200" s="1" t="s">
        <v>357</v>
      </c>
      <c r="F200" s="1" t="s">
        <v>357</v>
      </c>
      <c r="G200" s="1" t="s">
        <v>357</v>
      </c>
      <c r="H200" s="1" t="s">
        <v>357</v>
      </c>
      <c r="I200" s="1" t="s">
        <v>357</v>
      </c>
      <c r="J200" s="1" t="s">
        <v>357</v>
      </c>
      <c r="K200" s="1" t="s">
        <v>357</v>
      </c>
      <c r="L200" s="1" t="s">
        <v>357</v>
      </c>
    </row>
  </sheetData>
  <dataValidations count="1">
    <dataValidation type="list" errorStyle="warning" allowBlank="1" showInputMessage="1" showErrorMessage="1" errorTitle="Município não existente" error="Por favor selecionar o município a partir da lista." sqref="B7:B42" xr:uid="{00000000-0002-0000-0400-000000000000}">
      <formula1>Municípios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70C0"/>
  </sheetPr>
  <dimension ref="A2:V22"/>
  <sheetViews>
    <sheetView showGridLines="0" zoomScale="90" zoomScaleNormal="90" workbookViewId="0">
      <pane xSplit="4" ySplit="4" topLeftCell="E5" activePane="bottomRight" state="frozen"/>
      <selection pane="topRight" activeCell="B28" sqref="B28"/>
      <selection pane="bottomLeft" activeCell="B28" sqref="B28"/>
      <selection pane="bottomRight" activeCell="M19" sqref="M19"/>
    </sheetView>
  </sheetViews>
  <sheetFormatPr defaultColWidth="0" defaultRowHeight="15" zeroHeight="1" x14ac:dyDescent="0.25"/>
  <cols>
    <col min="1" max="1" width="2.7109375" style="16" customWidth="1"/>
    <col min="2" max="2" width="9.140625" style="16" customWidth="1"/>
    <col min="3" max="3" width="86.42578125" style="16" customWidth="1"/>
    <col min="4" max="4" width="2.140625" style="16" customWidth="1"/>
    <col min="5" max="12" width="12" style="16" customWidth="1"/>
    <col min="13" max="14" width="30.28515625" style="16" customWidth="1"/>
    <col min="15" max="16" width="19.28515625" style="16" customWidth="1"/>
    <col min="17" max="22" width="0" style="16" hidden="1" customWidth="1"/>
    <col min="23" max="23" width="9.140625" style="16" hidden="1" customWidth="1"/>
    <col min="24" max="16384" width="9.140625" style="16" hidden="1"/>
  </cols>
  <sheetData>
    <row r="2" spans="2:16" x14ac:dyDescent="0.25">
      <c r="B2" s="386" t="s">
        <v>432</v>
      </c>
      <c r="C2" s="386" t="s">
        <v>433</v>
      </c>
      <c r="E2" s="386" t="s">
        <v>434</v>
      </c>
      <c r="F2" s="387"/>
      <c r="G2" s="387"/>
      <c r="H2" s="387"/>
      <c r="I2" s="387"/>
      <c r="J2" s="387"/>
      <c r="K2" s="387"/>
      <c r="L2" s="387"/>
      <c r="M2" s="388" t="s">
        <v>435</v>
      </c>
      <c r="N2" s="384"/>
      <c r="O2" s="384"/>
      <c r="P2" s="385"/>
    </row>
    <row r="3" spans="2:16" ht="35.25" customHeight="1" x14ac:dyDescent="0.25">
      <c r="B3" s="387"/>
      <c r="C3" s="387"/>
      <c r="E3" s="304">
        <v>2023</v>
      </c>
      <c r="F3" s="304">
        <f t="shared" ref="F3:L3" si="0">+E3+1</f>
        <v>2024</v>
      </c>
      <c r="G3" s="304">
        <f t="shared" si="0"/>
        <v>2025</v>
      </c>
      <c r="H3" s="304">
        <f t="shared" si="0"/>
        <v>2026</v>
      </c>
      <c r="I3" s="304">
        <f t="shared" si="0"/>
        <v>2027</v>
      </c>
      <c r="J3" s="304">
        <f t="shared" si="0"/>
        <v>2028</v>
      </c>
      <c r="K3" s="304">
        <f t="shared" si="0"/>
        <v>2029</v>
      </c>
      <c r="L3" s="304">
        <f t="shared" si="0"/>
        <v>2030</v>
      </c>
      <c r="M3" s="305" t="s">
        <v>436</v>
      </c>
      <c r="N3" s="305" t="s">
        <v>16</v>
      </c>
      <c r="O3" s="286" t="s">
        <v>437</v>
      </c>
      <c r="P3" s="286" t="s">
        <v>438</v>
      </c>
    </row>
    <row r="4" spans="2:16" ht="3" customHeight="1" x14ac:dyDescent="0.25">
      <c r="M4" s="237"/>
      <c r="N4" s="237"/>
      <c r="O4" s="237"/>
      <c r="P4" s="237"/>
    </row>
    <row r="5" spans="2:16" s="196" customFormat="1" ht="22.15" customHeight="1" x14ac:dyDescent="0.25">
      <c r="B5" s="192" t="s">
        <v>439</v>
      </c>
      <c r="C5" s="193"/>
      <c r="D5" s="194"/>
      <c r="E5" s="195">
        <f t="shared" ref="E5:L5" si="1">SUM(E$7:E$21)</f>
        <v>0</v>
      </c>
      <c r="F5" s="195">
        <f t="shared" si="1"/>
        <v>0</v>
      </c>
      <c r="G5" s="195">
        <f t="shared" si="1"/>
        <v>0</v>
      </c>
      <c r="H5" s="195">
        <f t="shared" si="1"/>
        <v>0</v>
      </c>
      <c r="I5" s="195">
        <f t="shared" si="1"/>
        <v>0</v>
      </c>
      <c r="J5" s="195">
        <f t="shared" si="1"/>
        <v>0</v>
      </c>
      <c r="K5" s="195">
        <f t="shared" si="1"/>
        <v>0</v>
      </c>
      <c r="L5" s="195">
        <f t="shared" si="1"/>
        <v>0</v>
      </c>
      <c r="M5" s="383"/>
      <c r="N5" s="384"/>
      <c r="O5" s="384"/>
      <c r="P5" s="385"/>
    </row>
    <row r="6" spans="2:16" ht="22.15" customHeight="1" x14ac:dyDescent="0.25">
      <c r="B6" s="16">
        <v>1</v>
      </c>
      <c r="C6" s="2" t="str">
        <f t="array" aca="1" ref="C6" ca="1">INDIRECT("'4."&amp;B6&amp;"'!D2")</f>
        <v>[preencher identificação da medida]</v>
      </c>
      <c r="E6" s="136">
        <f>SUM('4.1'!G$19:G$43)</f>
        <v>0</v>
      </c>
      <c r="F6" s="136">
        <f>SUM('4.1'!H$19:H$43)</f>
        <v>0</v>
      </c>
      <c r="G6" s="136">
        <f>SUM('4.1'!I$19:I$43)</f>
        <v>0</v>
      </c>
      <c r="H6" s="136">
        <f>SUM('4.1'!J$19:J$43)</f>
        <v>0</v>
      </c>
      <c r="I6" s="136">
        <f>SUM('4.1'!K$19:K$43)</f>
        <v>0</v>
      </c>
      <c r="J6" s="136">
        <f>SUM('4.1'!L$19:L$43)</f>
        <v>0</v>
      </c>
      <c r="K6" s="136">
        <f>SUM('4.1'!M$19:M$43)</f>
        <v>0</v>
      </c>
      <c r="L6" s="136">
        <f>SUM('4.1'!N$19:N$43)</f>
        <v>0</v>
      </c>
      <c r="M6" s="287"/>
      <c r="N6" s="287"/>
      <c r="O6" s="287"/>
      <c r="P6" s="287"/>
    </row>
    <row r="7" spans="2:16" ht="22.15" customHeight="1" x14ac:dyDescent="0.25">
      <c r="B7" s="16">
        <f t="shared" ref="B7:B20" si="2">+B6+1</f>
        <v>2</v>
      </c>
      <c r="C7" s="2" t="str">
        <f t="array" aca="1" ref="C7" ca="1">INDIRECT("'4."&amp;B7&amp;"'!D2")</f>
        <v>[preencher identificação da medida]</v>
      </c>
      <c r="E7" s="136">
        <f>SUM('4.2'!G$19:G$43)</f>
        <v>0</v>
      </c>
      <c r="F7" s="136">
        <f>SUM('4.2'!H$19:H$43)</f>
        <v>0</v>
      </c>
      <c r="G7" s="136">
        <f>SUM('4.2'!I$19:I$43)</f>
        <v>0</v>
      </c>
      <c r="H7" s="136">
        <f>SUM('4.2'!J$19:J$43)</f>
        <v>0</v>
      </c>
      <c r="I7" s="136">
        <f>SUM('4.2'!K$19:K$43)</f>
        <v>0</v>
      </c>
      <c r="J7" s="136">
        <f>SUM('4.2'!L$19:L$43)</f>
        <v>0</v>
      </c>
      <c r="K7" s="136">
        <f>SUM('4.2'!M$19:M$43)</f>
        <v>0</v>
      </c>
      <c r="L7" s="136">
        <f>SUM('4.2'!N$19:N$43)</f>
        <v>0</v>
      </c>
      <c r="M7" s="287"/>
      <c r="N7" s="287"/>
      <c r="O7" s="287"/>
      <c r="P7" s="287"/>
    </row>
    <row r="8" spans="2:16" ht="22.15" customHeight="1" x14ac:dyDescent="0.25">
      <c r="B8" s="16">
        <f t="shared" si="2"/>
        <v>3</v>
      </c>
      <c r="C8" s="2" t="str">
        <f t="array" aca="1" ref="C8" ca="1">INDIRECT("'4."&amp;B8&amp;"'!D2")</f>
        <v>[preencher identificação da medida]</v>
      </c>
      <c r="E8" s="136">
        <f>SUM('4.3'!G$19:G$43)</f>
        <v>0</v>
      </c>
      <c r="F8" s="136">
        <f>SUM('4.3'!H$19:H$43)</f>
        <v>0</v>
      </c>
      <c r="G8" s="136">
        <f>SUM('4.3'!I$19:I$43)</f>
        <v>0</v>
      </c>
      <c r="H8" s="136">
        <f>SUM('4.3'!J$19:J$43)</f>
        <v>0</v>
      </c>
      <c r="I8" s="136">
        <f>SUM('4.3'!K$19:K$43)</f>
        <v>0</v>
      </c>
      <c r="J8" s="136">
        <f>SUM('4.3'!L$19:L$43)</f>
        <v>0</v>
      </c>
      <c r="K8" s="136">
        <f>SUM('4.3'!M$19:M$43)</f>
        <v>0</v>
      </c>
      <c r="L8" s="136">
        <f>SUM('4.3'!N$19:N$43)</f>
        <v>0</v>
      </c>
      <c r="M8" s="287"/>
      <c r="N8" s="287"/>
      <c r="O8" s="287"/>
      <c r="P8" s="287"/>
    </row>
    <row r="9" spans="2:16" ht="22.15" customHeight="1" x14ac:dyDescent="0.25">
      <c r="B9" s="16">
        <f t="shared" si="2"/>
        <v>4</v>
      </c>
      <c r="C9" s="2" t="str">
        <f t="array" aca="1" ref="C9" ca="1">INDIRECT("'4."&amp;B9&amp;"'!D2")</f>
        <v>[preencher identificação da medida]</v>
      </c>
      <c r="E9" s="136">
        <f>SUM('4.4'!G$19:G$43)</f>
        <v>0</v>
      </c>
      <c r="F9" s="136">
        <f>SUM('4.4'!H$19:H$43)</f>
        <v>0</v>
      </c>
      <c r="G9" s="136">
        <f>SUM('4.4'!I$19:I$43)</f>
        <v>0</v>
      </c>
      <c r="H9" s="136">
        <f>SUM('4.4'!J$19:J$43)</f>
        <v>0</v>
      </c>
      <c r="I9" s="136">
        <f>SUM('4.4'!K$19:K$43)</f>
        <v>0</v>
      </c>
      <c r="J9" s="136">
        <f>SUM('4.4'!L$19:L$43)</f>
        <v>0</v>
      </c>
      <c r="K9" s="136">
        <f>SUM('4.4'!M$19:M$43)</f>
        <v>0</v>
      </c>
      <c r="L9" s="136">
        <f>SUM('4.4'!N$19:N$43)</f>
        <v>0</v>
      </c>
      <c r="M9" s="287"/>
      <c r="N9" s="287"/>
      <c r="O9" s="287"/>
      <c r="P9" s="287"/>
    </row>
    <row r="10" spans="2:16" ht="22.15" customHeight="1" x14ac:dyDescent="0.25">
      <c r="B10" s="16">
        <f t="shared" si="2"/>
        <v>5</v>
      </c>
      <c r="C10" s="2" t="str">
        <f t="array" aca="1" ref="C10" ca="1">INDIRECT("'4."&amp;B10&amp;"'!D2")</f>
        <v>[preencher identificação da medida]</v>
      </c>
      <c r="E10" s="136">
        <f>SUM('4.5'!G$19:G$43)</f>
        <v>0</v>
      </c>
      <c r="F10" s="136">
        <f>SUM('4.5'!H$19:H$43)</f>
        <v>0</v>
      </c>
      <c r="G10" s="136">
        <f>SUM('4.5'!I$19:I$43)</f>
        <v>0</v>
      </c>
      <c r="H10" s="136">
        <f>SUM('4.5'!J$19:J$43)</f>
        <v>0</v>
      </c>
      <c r="I10" s="136">
        <f>SUM('4.5'!K$19:K$43)</f>
        <v>0</v>
      </c>
      <c r="J10" s="136">
        <f>SUM('4.5'!L$19:L$43)</f>
        <v>0</v>
      </c>
      <c r="K10" s="136">
        <f>SUM('4.5'!M$19:M$43)</f>
        <v>0</v>
      </c>
      <c r="L10" s="136">
        <f>SUM('4.5'!N$19:N$43)</f>
        <v>0</v>
      </c>
      <c r="M10" s="287"/>
      <c r="N10" s="287"/>
      <c r="O10" s="287"/>
      <c r="P10" s="287"/>
    </row>
    <row r="11" spans="2:16" ht="22.15" customHeight="1" x14ac:dyDescent="0.25">
      <c r="B11" s="16">
        <f t="shared" si="2"/>
        <v>6</v>
      </c>
      <c r="C11" s="2" t="str">
        <f t="array" aca="1" ref="C11" ca="1">INDIRECT("'4."&amp;B11&amp;"'!D2")</f>
        <v>[preencher identificação da medida]</v>
      </c>
      <c r="E11" s="136">
        <f>SUM('4.6'!G$19:G$43)</f>
        <v>0</v>
      </c>
      <c r="F11" s="136">
        <f>SUM('4.6'!H$19:H$43)</f>
        <v>0</v>
      </c>
      <c r="G11" s="136">
        <f>SUM('4.6'!I$19:I$43)</f>
        <v>0</v>
      </c>
      <c r="H11" s="136">
        <f>SUM('4.6'!J$19:J$43)</f>
        <v>0</v>
      </c>
      <c r="I11" s="136">
        <f>SUM('4.6'!K$19:K$43)</f>
        <v>0</v>
      </c>
      <c r="J11" s="136">
        <f>SUM('4.6'!L$19:L$43)</f>
        <v>0</v>
      </c>
      <c r="K11" s="136">
        <f>SUM('4.6'!M$19:M$43)</f>
        <v>0</v>
      </c>
      <c r="L11" s="136">
        <f>SUM('4.6'!N$19:N$43)</f>
        <v>0</v>
      </c>
      <c r="M11" s="287"/>
      <c r="N11" s="287"/>
      <c r="O11" s="287"/>
      <c r="P11" s="287"/>
    </row>
    <row r="12" spans="2:16" ht="22.15" customHeight="1" x14ac:dyDescent="0.25">
      <c r="B12" s="16">
        <f t="shared" si="2"/>
        <v>7</v>
      </c>
      <c r="C12" s="2" t="str">
        <f t="array" aca="1" ref="C12" ca="1">INDIRECT("'4."&amp;B12&amp;"'!D2")</f>
        <v>[preencher identificação da medida]</v>
      </c>
      <c r="E12" s="136">
        <f>SUM('4.7'!G$19:G$43)</f>
        <v>0</v>
      </c>
      <c r="F12" s="136">
        <f>SUM('4.7'!H$19:H$43)</f>
        <v>0</v>
      </c>
      <c r="G12" s="136">
        <f>SUM('4.7'!I$19:I$43)</f>
        <v>0</v>
      </c>
      <c r="H12" s="136">
        <f>SUM('4.7'!J$19:J$43)</f>
        <v>0</v>
      </c>
      <c r="I12" s="136">
        <f>SUM('4.7'!K$19:K$43)</f>
        <v>0</v>
      </c>
      <c r="J12" s="136">
        <f>SUM('4.7'!L$19:L$43)</f>
        <v>0</v>
      </c>
      <c r="K12" s="136">
        <f>SUM('4.7'!M$19:M$43)</f>
        <v>0</v>
      </c>
      <c r="L12" s="136">
        <f>SUM('4.7'!N$19:N$43)</f>
        <v>0</v>
      </c>
      <c r="M12" s="287"/>
      <c r="N12" s="287"/>
      <c r="O12" s="287"/>
      <c r="P12" s="287"/>
    </row>
    <row r="13" spans="2:16" ht="22.15" customHeight="1" x14ac:dyDescent="0.25">
      <c r="B13" s="16">
        <f t="shared" si="2"/>
        <v>8</v>
      </c>
      <c r="C13" s="2" t="str">
        <f t="array" aca="1" ref="C13" ca="1">INDIRECT("'4."&amp;B13&amp;"'!D2")</f>
        <v>[preencher identificação da medida]</v>
      </c>
      <c r="E13" s="136">
        <f>SUM('4.8'!G$19:G$43)</f>
        <v>0</v>
      </c>
      <c r="F13" s="136">
        <f>SUM('4.8'!H$19:H$43)</f>
        <v>0</v>
      </c>
      <c r="G13" s="136">
        <f>SUM('4.8'!I$19:I$43)</f>
        <v>0</v>
      </c>
      <c r="H13" s="136">
        <f>SUM('4.8'!J$19:J$43)</f>
        <v>0</v>
      </c>
      <c r="I13" s="136">
        <f>SUM('4.8'!K$19:K$43)</f>
        <v>0</v>
      </c>
      <c r="J13" s="136">
        <f>SUM('4.8'!L$19:L$43)</f>
        <v>0</v>
      </c>
      <c r="K13" s="136">
        <f>SUM('4.8'!M$19:M$43)</f>
        <v>0</v>
      </c>
      <c r="L13" s="136">
        <f>SUM('4.8'!N$19:N$43)</f>
        <v>0</v>
      </c>
      <c r="M13" s="287"/>
      <c r="N13" s="287"/>
      <c r="O13" s="287"/>
      <c r="P13" s="287"/>
    </row>
    <row r="14" spans="2:16" ht="22.15" customHeight="1" x14ac:dyDescent="0.25">
      <c r="B14" s="16">
        <f t="shared" si="2"/>
        <v>9</v>
      </c>
      <c r="C14" s="2" t="str">
        <f t="array" aca="1" ref="C14" ca="1">INDIRECT("'4."&amp;B14&amp;"'!D2")</f>
        <v>[preencher identificação da medida]</v>
      </c>
      <c r="E14" s="136">
        <f>SUM('4.9'!G$19:G$43)</f>
        <v>0</v>
      </c>
      <c r="F14" s="136">
        <f>SUM('4.9'!H$19:H$43)</f>
        <v>0</v>
      </c>
      <c r="G14" s="136">
        <f>SUM('4.9'!I$19:I$43)</f>
        <v>0</v>
      </c>
      <c r="H14" s="136">
        <f>SUM('4.9'!J$19:J$43)</f>
        <v>0</v>
      </c>
      <c r="I14" s="136">
        <f>SUM('4.9'!K$19:K$43)</f>
        <v>0</v>
      </c>
      <c r="J14" s="136">
        <f>SUM('4.9'!L$19:L$43)</f>
        <v>0</v>
      </c>
      <c r="K14" s="136">
        <f>SUM('4.9'!M$19:M$43)</f>
        <v>0</v>
      </c>
      <c r="L14" s="136">
        <f>SUM('4.9'!N$19:N$43)</f>
        <v>0</v>
      </c>
      <c r="M14" s="287"/>
      <c r="N14" s="287"/>
      <c r="O14" s="287"/>
      <c r="P14" s="287"/>
    </row>
    <row r="15" spans="2:16" ht="22.15" customHeight="1" x14ac:dyDescent="0.25">
      <c r="B15" s="16">
        <f t="shared" si="2"/>
        <v>10</v>
      </c>
      <c r="C15" s="2" t="str">
        <f t="array" aca="1" ref="C15" ca="1">INDIRECT("'4."&amp;B15&amp;"'!D2")</f>
        <v>[preencher identificação da medida]</v>
      </c>
      <c r="E15" s="136">
        <f>SUM('4.10'!G$19:G$43)</f>
        <v>0</v>
      </c>
      <c r="F15" s="136">
        <f>SUM('4.10'!H$19:H$43)</f>
        <v>0</v>
      </c>
      <c r="G15" s="136">
        <f>SUM('4.10'!I$19:I$43)</f>
        <v>0</v>
      </c>
      <c r="H15" s="136">
        <f>SUM('4.10'!J$19:J$43)</f>
        <v>0</v>
      </c>
      <c r="I15" s="136">
        <f>SUM('4.10'!K$19:K$43)</f>
        <v>0</v>
      </c>
      <c r="J15" s="136">
        <f>SUM('4.10'!L$19:L$43)</f>
        <v>0</v>
      </c>
      <c r="K15" s="136">
        <f>SUM('4.10'!M$19:M$43)</f>
        <v>0</v>
      </c>
      <c r="L15" s="136">
        <f>SUM('4.10'!N$19:N$43)</f>
        <v>0</v>
      </c>
      <c r="M15" s="287"/>
      <c r="N15" s="287"/>
      <c r="O15" s="287"/>
      <c r="P15" s="287"/>
    </row>
    <row r="16" spans="2:16" ht="22.15" customHeight="1" x14ac:dyDescent="0.25">
      <c r="B16" s="16">
        <f t="shared" si="2"/>
        <v>11</v>
      </c>
      <c r="C16" s="2" t="str">
        <f t="array" aca="1" ref="C16" ca="1">INDIRECT("'4."&amp;B16&amp;"'!D2")</f>
        <v>[preencher identificação da medida]</v>
      </c>
      <c r="E16" s="136">
        <f>SUM('4.11'!G$19:G$43)</f>
        <v>0</v>
      </c>
      <c r="F16" s="136">
        <f>SUM('4.11'!H$19:H$43)</f>
        <v>0</v>
      </c>
      <c r="G16" s="136">
        <f>SUM('4.11'!I$19:I$43)</f>
        <v>0</v>
      </c>
      <c r="H16" s="136">
        <f>SUM('4.11'!J$19:J$43)</f>
        <v>0</v>
      </c>
      <c r="I16" s="136">
        <f>SUM('4.11'!K$19:K$43)</f>
        <v>0</v>
      </c>
      <c r="J16" s="136">
        <f>SUM('4.11'!L$19:L$43)</f>
        <v>0</v>
      </c>
      <c r="K16" s="136">
        <f>SUM('4.11'!M$19:M$43)</f>
        <v>0</v>
      </c>
      <c r="L16" s="136">
        <f>SUM('4.11'!N$19:N$43)</f>
        <v>0</v>
      </c>
      <c r="M16" s="287"/>
      <c r="N16" s="287"/>
      <c r="O16" s="287"/>
      <c r="P16" s="287"/>
    </row>
    <row r="17" spans="1:16" ht="22.15" customHeight="1" x14ac:dyDescent="0.25">
      <c r="B17" s="16">
        <f t="shared" si="2"/>
        <v>12</v>
      </c>
      <c r="C17" s="2" t="str">
        <f t="array" aca="1" ref="C17" ca="1">INDIRECT("'4."&amp;B17&amp;"'!D2")</f>
        <v>[preencher identificação da medida]</v>
      </c>
      <c r="E17" s="136">
        <f>SUM('4.12'!G$19:G$43)</f>
        <v>0</v>
      </c>
      <c r="F17" s="136">
        <f>SUM('4.12'!H$19:H$43)</f>
        <v>0</v>
      </c>
      <c r="G17" s="136">
        <f>SUM('4.12'!I$19:I$43)</f>
        <v>0</v>
      </c>
      <c r="H17" s="136">
        <f>SUM('4.12'!J$19:J$43)</f>
        <v>0</v>
      </c>
      <c r="I17" s="136">
        <f>SUM('4.12'!K$19:K$43)</f>
        <v>0</v>
      </c>
      <c r="J17" s="136">
        <f>SUM('4.12'!L$19:L$43)</f>
        <v>0</v>
      </c>
      <c r="K17" s="136">
        <f>SUM('4.12'!M$19:M$43)</f>
        <v>0</v>
      </c>
      <c r="L17" s="136">
        <f>SUM('4.12'!N$19:N$43)</f>
        <v>0</v>
      </c>
      <c r="M17" s="287"/>
      <c r="N17" s="287"/>
      <c r="O17" s="287"/>
      <c r="P17" s="287"/>
    </row>
    <row r="18" spans="1:16" ht="22.15" customHeight="1" x14ac:dyDescent="0.25">
      <c r="B18" s="16">
        <f t="shared" si="2"/>
        <v>13</v>
      </c>
      <c r="C18" s="2" t="str">
        <f t="array" aca="1" ref="C18" ca="1">INDIRECT("'4."&amp;B18&amp;"'!D2")</f>
        <v>[preencher identificação da medida]</v>
      </c>
      <c r="E18" s="136">
        <f>SUM('4.13'!G$19:G$43)</f>
        <v>0</v>
      </c>
      <c r="F18" s="136">
        <f>SUM('4.13'!H$19:H$43)</f>
        <v>0</v>
      </c>
      <c r="G18" s="136">
        <f>SUM('4.13'!I$19:I$43)</f>
        <v>0</v>
      </c>
      <c r="H18" s="136">
        <f>SUM('4.13'!J$19:J$43)</f>
        <v>0</v>
      </c>
      <c r="I18" s="136">
        <f>SUM('4.13'!K$19:K$43)</f>
        <v>0</v>
      </c>
      <c r="J18" s="136">
        <f>SUM('4.13'!L$19:L$43)</f>
        <v>0</v>
      </c>
      <c r="K18" s="136">
        <f>SUM('4.13'!M$19:M$43)</f>
        <v>0</v>
      </c>
      <c r="L18" s="136">
        <f>SUM('4.13'!N$19:N$43)</f>
        <v>0</v>
      </c>
      <c r="M18" s="287"/>
      <c r="N18" s="287"/>
      <c r="O18" s="287"/>
      <c r="P18" s="287"/>
    </row>
    <row r="19" spans="1:16" ht="22.15" customHeight="1" x14ac:dyDescent="0.25">
      <c r="B19" s="16">
        <f t="shared" si="2"/>
        <v>14</v>
      </c>
      <c r="C19" s="2" t="str">
        <f t="array" aca="1" ref="C19" ca="1">INDIRECT("'4."&amp;B19&amp;"'!D2")</f>
        <v>[preencher identificação da medida]</v>
      </c>
      <c r="E19" s="136">
        <f>SUM('4.14'!G$19:G$43)</f>
        <v>0</v>
      </c>
      <c r="F19" s="136">
        <f>SUM('4.14'!H$19:H$43)</f>
        <v>0</v>
      </c>
      <c r="G19" s="136">
        <f>SUM('4.14'!I$19:I$43)</f>
        <v>0</v>
      </c>
      <c r="H19" s="136">
        <f>SUM('4.14'!J$19:J$43)</f>
        <v>0</v>
      </c>
      <c r="I19" s="136">
        <f>SUM('4.14'!K$19:K$43)</f>
        <v>0</v>
      </c>
      <c r="J19" s="136">
        <f>SUM('4.14'!L$19:L$43)</f>
        <v>0</v>
      </c>
      <c r="K19" s="136">
        <f>SUM('4.14'!M$19:M$43)</f>
        <v>0</v>
      </c>
      <c r="L19" s="136">
        <f>SUM('4.14'!N$19:N$43)</f>
        <v>0</v>
      </c>
      <c r="M19" s="287"/>
      <c r="N19" s="287"/>
      <c r="O19" s="287"/>
      <c r="P19" s="287"/>
    </row>
    <row r="20" spans="1:16" ht="22.15" customHeight="1" x14ac:dyDescent="0.25">
      <c r="B20" s="16">
        <f t="shared" si="2"/>
        <v>15</v>
      </c>
      <c r="C20" s="2" t="str">
        <f t="array" aca="1" ref="C20" ca="1">INDIRECT("'4."&amp;B20&amp;"'!D2")</f>
        <v>[preencher identificação da medida]</v>
      </c>
      <c r="E20" s="136">
        <f>SUM('4.15'!G$19:G$43)</f>
        <v>0</v>
      </c>
      <c r="F20" s="136">
        <f>SUM('4.15'!H$19:H$43)</f>
        <v>0</v>
      </c>
      <c r="G20" s="136">
        <f>SUM('4.15'!I$19:I$43)</f>
        <v>0</v>
      </c>
      <c r="H20" s="136">
        <f>SUM('4.15'!J$19:J$43)</f>
        <v>0</v>
      </c>
      <c r="I20" s="136">
        <f>SUM('4.15'!K$19:K$43)</f>
        <v>0</v>
      </c>
      <c r="J20" s="136">
        <f>SUM('4.15'!L$19:L$43)</f>
        <v>0</v>
      </c>
      <c r="K20" s="136">
        <f>SUM('4.15'!M$19:M$43)</f>
        <v>0</v>
      </c>
      <c r="L20" s="136">
        <f>SUM('4.15'!N$19:N$43)</f>
        <v>0</v>
      </c>
      <c r="M20" s="287"/>
      <c r="N20" s="287"/>
      <c r="O20" s="287"/>
      <c r="P20" s="287"/>
    </row>
    <row r="21" spans="1:16" x14ac:dyDescent="0.25">
      <c r="C21" s="238" t="s">
        <v>440</v>
      </c>
      <c r="M21" s="287"/>
      <c r="N21" s="287"/>
      <c r="O21" s="287"/>
      <c r="P21" s="287"/>
    </row>
    <row r="22" spans="1:16" x14ac:dyDescent="0.25">
      <c r="A22" s="16" t="s">
        <v>357</v>
      </c>
      <c r="B22" s="16" t="s">
        <v>357</v>
      </c>
      <c r="C22" s="16" t="s">
        <v>357</v>
      </c>
      <c r="D22" s="16" t="s">
        <v>357</v>
      </c>
      <c r="E22" s="16" t="s">
        <v>357</v>
      </c>
      <c r="F22" s="16" t="s">
        <v>357</v>
      </c>
      <c r="G22" s="16" t="s">
        <v>357</v>
      </c>
      <c r="H22" s="16" t="s">
        <v>357</v>
      </c>
      <c r="I22" s="16" t="s">
        <v>357</v>
      </c>
      <c r="J22" s="16" t="s">
        <v>357</v>
      </c>
      <c r="K22" s="16" t="s">
        <v>357</v>
      </c>
      <c r="L22" s="16" t="s">
        <v>357</v>
      </c>
      <c r="M22" s="16" t="s">
        <v>357</v>
      </c>
    </row>
  </sheetData>
  <mergeCells count="5">
    <mergeCell ref="M5:P5"/>
    <mergeCell ref="E2:L2"/>
    <mergeCell ref="B2:B3"/>
    <mergeCell ref="M2:P2"/>
    <mergeCell ref="C2:C3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70C0"/>
  </sheetPr>
  <dimension ref="A2:P221"/>
  <sheetViews>
    <sheetView showGridLines="0" zoomScale="80" zoomScaleNormal="80" workbookViewId="0">
      <pane ySplit="3" topLeftCell="A22" activePane="bottomLeft" state="frozen"/>
      <selection activeCell="B28" sqref="B28"/>
      <selection pane="bottomLeft" activeCell="B19" sqref="B19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7" width="9.140625" hidden="1" customWidth="1"/>
    <col min="18" max="16384" width="9.140625" hidden="1"/>
  </cols>
  <sheetData>
    <row r="2" spans="2:15" s="2" customFormat="1" ht="30" customHeight="1" x14ac:dyDescent="0.25">
      <c r="B2" s="3" t="s">
        <v>441</v>
      </c>
      <c r="C2" s="197"/>
      <c r="D2" s="389" t="s">
        <v>442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/>
      <c r="C19" s="179"/>
      <c r="D19" s="323"/>
      <c r="E19" s="180"/>
      <c r="F19" s="129"/>
      <c r="G19" s="324"/>
      <c r="H19" s="324"/>
      <c r="I19" s="324"/>
      <c r="J19" s="324"/>
      <c r="K19" s="324"/>
      <c r="L19" s="324"/>
      <c r="M19" s="325"/>
      <c r="N19" s="325"/>
      <c r="O19" s="326"/>
    </row>
    <row r="20" spans="2:15" x14ac:dyDescent="0.25">
      <c r="B20" s="186"/>
      <c r="C20" s="181"/>
      <c r="D20" s="327"/>
      <c r="E20" s="182"/>
      <c r="F20" s="130"/>
      <c r="G20" s="328"/>
      <c r="H20" s="329"/>
      <c r="I20" s="329"/>
      <c r="J20" s="329"/>
      <c r="K20" s="329"/>
      <c r="L20" s="329"/>
      <c r="M20" s="329"/>
      <c r="N20" s="329"/>
      <c r="O20" s="330"/>
    </row>
    <row r="21" spans="2:15" x14ac:dyDescent="0.25">
      <c r="B21" s="186"/>
      <c r="C21" s="181"/>
      <c r="D21" s="327"/>
      <c r="E21" s="182"/>
      <c r="F21" s="130"/>
      <c r="G21" s="328"/>
      <c r="H21" s="329"/>
      <c r="I21" s="329"/>
      <c r="J21" s="329"/>
      <c r="K21" s="329"/>
      <c r="L21" s="329"/>
      <c r="M21" s="329"/>
      <c r="N21" s="329"/>
      <c r="O21" s="330"/>
    </row>
    <row r="22" spans="2:15" x14ac:dyDescent="0.25">
      <c r="B22" s="186"/>
      <c r="C22" s="181"/>
      <c r="D22" s="327"/>
      <c r="E22" s="182"/>
      <c r="F22" s="130"/>
      <c r="G22" s="324"/>
      <c r="H22" s="329"/>
      <c r="I22" s="329"/>
      <c r="J22" s="329"/>
      <c r="K22" s="329"/>
      <c r="L22" s="329"/>
      <c r="M22" s="329"/>
      <c r="N22" s="329"/>
      <c r="O22" s="330"/>
    </row>
    <row r="23" spans="2:15" x14ac:dyDescent="0.25">
      <c r="B23" s="186"/>
      <c r="C23" s="181"/>
      <c r="D23" s="327"/>
      <c r="E23" s="182"/>
      <c r="F23" s="130"/>
      <c r="G23" s="328"/>
      <c r="H23" s="329"/>
      <c r="I23" s="329"/>
      <c r="J23" s="329"/>
      <c r="K23" s="329"/>
      <c r="L23" s="329"/>
      <c r="M23" s="329"/>
      <c r="N23" s="329"/>
      <c r="O23" s="330"/>
    </row>
    <row r="24" spans="2:15" x14ac:dyDescent="0.25">
      <c r="B24" s="186"/>
      <c r="C24" s="181"/>
      <c r="D24" s="327"/>
      <c r="E24" s="182"/>
      <c r="F24" s="130"/>
      <c r="G24" s="328"/>
      <c r="H24" s="329"/>
      <c r="I24" s="329"/>
      <c r="J24" s="329"/>
      <c r="K24" s="329"/>
      <c r="L24" s="329"/>
      <c r="M24" s="329"/>
      <c r="N24" s="329"/>
      <c r="O24" s="330"/>
    </row>
    <row r="25" spans="2:15" x14ac:dyDescent="0.25">
      <c r="B25" s="186"/>
      <c r="C25" s="181"/>
      <c r="D25" s="327"/>
      <c r="E25" s="182"/>
      <c r="F25" s="130"/>
      <c r="G25" s="328"/>
      <c r="H25" s="329"/>
      <c r="I25" s="329"/>
      <c r="J25" s="329"/>
      <c r="K25" s="329"/>
      <c r="L25" s="329"/>
      <c r="M25" s="329"/>
      <c r="N25" s="329"/>
      <c r="O25" s="330"/>
    </row>
    <row r="26" spans="2:15" x14ac:dyDescent="0.25">
      <c r="B26" s="186"/>
      <c r="C26" s="181"/>
      <c r="D26" s="327"/>
      <c r="E26" s="182"/>
      <c r="F26" s="130"/>
      <c r="G26" s="328"/>
      <c r="H26" s="329"/>
      <c r="I26" s="329"/>
      <c r="J26" s="329"/>
      <c r="K26" s="329"/>
      <c r="L26" s="329"/>
      <c r="M26" s="329"/>
      <c r="N26" s="329"/>
      <c r="O26" s="330"/>
    </row>
    <row r="27" spans="2:15" x14ac:dyDescent="0.25">
      <c r="B27" s="186"/>
      <c r="C27" s="181"/>
      <c r="D27" s="327"/>
      <c r="E27" s="182"/>
      <c r="F27" s="130"/>
      <c r="G27" s="328"/>
      <c r="H27" s="329"/>
      <c r="I27" s="329"/>
      <c r="J27" s="329"/>
      <c r="K27" s="329"/>
      <c r="L27" s="329"/>
      <c r="M27" s="329"/>
      <c r="N27" s="329"/>
      <c r="O27" s="330"/>
    </row>
    <row r="28" spans="2:15" x14ac:dyDescent="0.25">
      <c r="B28" s="186"/>
      <c r="C28" s="181"/>
      <c r="D28" s="327"/>
      <c r="E28" s="182"/>
      <c r="F28" s="130"/>
      <c r="G28" s="328"/>
      <c r="H28" s="329"/>
      <c r="I28" s="329"/>
      <c r="J28" s="329"/>
      <c r="K28" s="329"/>
      <c r="L28" s="329"/>
      <c r="M28" s="329"/>
      <c r="N28" s="329"/>
      <c r="O28" s="330"/>
    </row>
    <row r="29" spans="2:15" x14ac:dyDescent="0.25">
      <c r="B29" s="186"/>
      <c r="C29" s="181"/>
      <c r="D29" s="327"/>
      <c r="E29" s="182"/>
      <c r="F29" s="130"/>
      <c r="G29" s="328"/>
      <c r="H29" s="329"/>
      <c r="I29" s="329"/>
      <c r="J29" s="329"/>
      <c r="K29" s="329"/>
      <c r="L29" s="329"/>
      <c r="M29" s="329"/>
      <c r="N29" s="329"/>
      <c r="O29" s="330"/>
    </row>
    <row r="30" spans="2:15" x14ac:dyDescent="0.25">
      <c r="B30" s="186"/>
      <c r="C30" s="181"/>
      <c r="D30" s="327"/>
      <c r="E30" s="182"/>
      <c r="F30" s="130"/>
      <c r="G30" s="328"/>
      <c r="H30" s="329"/>
      <c r="I30" s="329"/>
      <c r="J30" s="329"/>
      <c r="K30" s="329"/>
      <c r="L30" s="329"/>
      <c r="M30" s="329"/>
      <c r="N30" s="329"/>
      <c r="O30" s="330"/>
    </row>
    <row r="31" spans="2:15" x14ac:dyDescent="0.25">
      <c r="B31" s="186"/>
      <c r="C31" s="181"/>
      <c r="D31" s="327"/>
      <c r="E31" s="182"/>
      <c r="F31" s="130"/>
      <c r="G31" s="328"/>
      <c r="H31" s="329"/>
      <c r="I31" s="329"/>
      <c r="J31" s="329"/>
      <c r="K31" s="329"/>
      <c r="L31" s="329"/>
      <c r="M31" s="329"/>
      <c r="N31" s="329"/>
      <c r="O31" s="330"/>
    </row>
    <row r="32" spans="2:15" x14ac:dyDescent="0.25">
      <c r="B32" s="186"/>
      <c r="C32" s="181"/>
      <c r="D32" s="327"/>
      <c r="E32" s="182"/>
      <c r="F32" s="130"/>
      <c r="G32" s="328"/>
      <c r="H32" s="329"/>
      <c r="I32" s="329"/>
      <c r="J32" s="329"/>
      <c r="K32" s="329"/>
      <c r="L32" s="329"/>
      <c r="M32" s="329"/>
      <c r="N32" s="329"/>
      <c r="O32" s="330"/>
    </row>
    <row r="33" spans="2:15" x14ac:dyDescent="0.25">
      <c r="B33" s="186"/>
      <c r="C33" s="181"/>
      <c r="D33" s="327"/>
      <c r="E33" s="182"/>
      <c r="F33" s="130"/>
      <c r="G33" s="328"/>
      <c r="H33" s="329"/>
      <c r="I33" s="329"/>
      <c r="J33" s="329"/>
      <c r="K33" s="329"/>
      <c r="L33" s="329"/>
      <c r="M33" s="329"/>
      <c r="N33" s="329"/>
      <c r="O33" s="330"/>
    </row>
    <row r="34" spans="2:15" x14ac:dyDescent="0.25">
      <c r="B34" s="186"/>
      <c r="C34" s="181"/>
      <c r="D34" s="327"/>
      <c r="E34" s="182"/>
      <c r="F34" s="130"/>
      <c r="G34" s="328"/>
      <c r="H34" s="329"/>
      <c r="I34" s="329"/>
      <c r="J34" s="329"/>
      <c r="K34" s="329"/>
      <c r="L34" s="329"/>
      <c r="M34" s="329"/>
      <c r="N34" s="329"/>
      <c r="O34" s="330"/>
    </row>
    <row r="35" spans="2:15" x14ac:dyDescent="0.25">
      <c r="B35" s="186"/>
      <c r="C35" s="181"/>
      <c r="D35" s="327"/>
      <c r="E35" s="182"/>
      <c r="F35" s="130"/>
      <c r="G35" s="328"/>
      <c r="H35" s="329"/>
      <c r="I35" s="329"/>
      <c r="J35" s="329"/>
      <c r="K35" s="329"/>
      <c r="L35" s="329"/>
      <c r="M35" s="329"/>
      <c r="N35" s="329"/>
      <c r="O35" s="330"/>
    </row>
    <row r="36" spans="2:15" x14ac:dyDescent="0.25">
      <c r="B36" s="186"/>
      <c r="C36" s="181"/>
      <c r="D36" s="327"/>
      <c r="E36" s="182"/>
      <c r="F36" s="130"/>
      <c r="G36" s="328"/>
      <c r="H36" s="329"/>
      <c r="I36" s="329"/>
      <c r="J36" s="329"/>
      <c r="K36" s="329"/>
      <c r="L36" s="329"/>
      <c r="M36" s="329"/>
      <c r="N36" s="329"/>
      <c r="O36" s="330"/>
    </row>
    <row r="37" spans="2:15" x14ac:dyDescent="0.25">
      <c r="B37" s="186"/>
      <c r="C37" s="181"/>
      <c r="D37" s="327"/>
      <c r="E37" s="182"/>
      <c r="F37" s="130"/>
      <c r="G37" s="328"/>
      <c r="H37" s="329"/>
      <c r="I37" s="329"/>
      <c r="J37" s="329"/>
      <c r="K37" s="329"/>
      <c r="L37" s="329"/>
      <c r="M37" s="329"/>
      <c r="N37" s="329"/>
      <c r="O37" s="330"/>
    </row>
    <row r="38" spans="2:15" x14ac:dyDescent="0.25">
      <c r="B38" s="186"/>
      <c r="C38" s="181"/>
      <c r="D38" s="327"/>
      <c r="E38" s="182"/>
      <c r="F38" s="130"/>
      <c r="G38" s="328"/>
      <c r="H38" s="329"/>
      <c r="I38" s="329"/>
      <c r="J38" s="329"/>
      <c r="K38" s="329"/>
      <c r="L38" s="329"/>
      <c r="M38" s="329"/>
      <c r="N38" s="329"/>
      <c r="O38" s="330"/>
    </row>
    <row r="39" spans="2:15" x14ac:dyDescent="0.25">
      <c r="B39" s="186"/>
      <c r="C39" s="181"/>
      <c r="D39" s="327"/>
      <c r="E39" s="182"/>
      <c r="F39" s="130"/>
      <c r="G39" s="328"/>
      <c r="H39" s="329"/>
      <c r="I39" s="329"/>
      <c r="J39" s="329"/>
      <c r="K39" s="329"/>
      <c r="L39" s="329"/>
      <c r="M39" s="329"/>
      <c r="N39" s="329"/>
      <c r="O39" s="330"/>
    </row>
    <row r="40" spans="2:15" x14ac:dyDescent="0.25">
      <c r="B40" s="186"/>
      <c r="C40" s="181"/>
      <c r="D40" s="327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27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27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3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5" spans="2:15" ht="27" customHeight="1" x14ac:dyDescent="0.25">
      <c r="B45" s="29" t="s">
        <v>450</v>
      </c>
      <c r="C45" s="43"/>
      <c r="D45" s="43"/>
      <c r="E45" s="30"/>
      <c r="F45" s="30"/>
      <c r="G45" s="306"/>
      <c r="H45" s="306"/>
      <c r="I45" s="306"/>
      <c r="J45" s="306"/>
      <c r="K45" s="306"/>
      <c r="L45" s="306"/>
      <c r="M45" s="306"/>
      <c r="N45" s="306"/>
      <c r="O45" s="307"/>
    </row>
    <row r="46" spans="2:15" ht="4.9000000000000004" customHeight="1" x14ac:dyDescent="0.25">
      <c r="B46" s="24"/>
      <c r="O46" s="23"/>
    </row>
    <row r="47" spans="2:15" s="1" customFormat="1" ht="30" customHeight="1" x14ac:dyDescent="0.25">
      <c r="B47" s="4" t="s">
        <v>451</v>
      </c>
      <c r="C47" s="132"/>
      <c r="D47" s="132"/>
      <c r="E47" s="132"/>
      <c r="F47" s="132"/>
      <c r="G47" s="306">
        <v>2023</v>
      </c>
      <c r="H47" s="306">
        <f t="shared" ref="H47:N47" si="1">+G47+1</f>
        <v>2024</v>
      </c>
      <c r="I47" s="306">
        <f t="shared" si="1"/>
        <v>2025</v>
      </c>
      <c r="J47" s="306">
        <f t="shared" si="1"/>
        <v>2026</v>
      </c>
      <c r="K47" s="306">
        <f t="shared" si="1"/>
        <v>2027</v>
      </c>
      <c r="L47" s="306">
        <f t="shared" si="1"/>
        <v>2028</v>
      </c>
      <c r="M47" s="306">
        <f t="shared" si="1"/>
        <v>2029</v>
      </c>
      <c r="N47" s="306">
        <f t="shared" si="1"/>
        <v>2030</v>
      </c>
      <c r="O47" s="302" t="s">
        <v>449</v>
      </c>
    </row>
    <row r="48" spans="2:15" s="1" customFormat="1" ht="4.9000000000000004" customHeight="1" x14ac:dyDescent="0.25">
      <c r="B48" s="17"/>
      <c r="O48" s="6"/>
    </row>
    <row r="49" spans="2:15" s="1" customFormat="1" x14ac:dyDescent="0.25">
      <c r="B49" s="31" t="s">
        <v>388</v>
      </c>
      <c r="G49" s="310">
        <f t="shared" ref="G49:O49" si="2">SUM(G52:G87)</f>
        <v>0</v>
      </c>
      <c r="H49" s="310">
        <f t="shared" si="2"/>
        <v>0</v>
      </c>
      <c r="I49" s="310">
        <f t="shared" si="2"/>
        <v>0</v>
      </c>
      <c r="J49" s="310">
        <f t="shared" si="2"/>
        <v>0</v>
      </c>
      <c r="K49" s="310">
        <f t="shared" si="2"/>
        <v>0</v>
      </c>
      <c r="L49" s="310">
        <f t="shared" si="2"/>
        <v>0</v>
      </c>
      <c r="M49" s="310">
        <f t="shared" si="2"/>
        <v>0</v>
      </c>
      <c r="N49" s="310">
        <f t="shared" si="2"/>
        <v>0</v>
      </c>
      <c r="O49" s="311">
        <f t="shared" si="2"/>
        <v>0</v>
      </c>
    </row>
    <row r="50" spans="2:15" s="1" customFormat="1" ht="3" customHeight="1" x14ac:dyDescent="0.25">
      <c r="B50" s="14"/>
      <c r="G50" s="21"/>
      <c r="H50" s="21"/>
      <c r="I50" s="21"/>
      <c r="J50" s="21"/>
      <c r="K50" s="21"/>
      <c r="L50" s="21"/>
      <c r="M50" s="21"/>
      <c r="N50" s="21"/>
      <c r="O50" s="33"/>
    </row>
    <row r="51" spans="2:15" s="1" customFormat="1" x14ac:dyDescent="0.25">
      <c r="B51" s="5" t="s">
        <v>389</v>
      </c>
      <c r="G51"/>
      <c r="N51" s="21"/>
      <c r="O51" s="33"/>
    </row>
    <row r="52" spans="2:15" s="1" customFormat="1" x14ac:dyDescent="0.25">
      <c r="B52" s="104"/>
      <c r="G52" s="70"/>
      <c r="H52" s="70"/>
      <c r="I52" s="70"/>
      <c r="J52" s="70"/>
      <c r="K52" s="70"/>
      <c r="L52" s="70"/>
      <c r="M52" s="70"/>
      <c r="N52" s="70"/>
      <c r="O52" s="103"/>
    </row>
    <row r="53" spans="2:15" s="1" customFormat="1" x14ac:dyDescent="0.25">
      <c r="B53" s="104"/>
      <c r="G53" s="70"/>
      <c r="H53" s="71"/>
      <c r="I53" s="71"/>
      <c r="J53" s="71"/>
      <c r="K53" s="71"/>
      <c r="L53" s="71"/>
      <c r="M53" s="71"/>
      <c r="N53" s="71"/>
      <c r="O53" s="105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1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6"/>
      <c r="G87" s="72"/>
      <c r="H87" s="72"/>
      <c r="I87" s="72"/>
      <c r="J87" s="72"/>
      <c r="K87" s="72"/>
      <c r="L87" s="72"/>
      <c r="M87" s="72"/>
      <c r="N87" s="72"/>
      <c r="O87" s="107"/>
    </row>
    <row r="88" spans="2:15" s="1" customFormat="1" ht="4.9000000000000004" customHeight="1" x14ac:dyDescent="0.25">
      <c r="B88" s="31"/>
      <c r="G88" s="21"/>
      <c r="H88" s="21"/>
      <c r="I88" s="21"/>
      <c r="J88" s="21"/>
      <c r="K88" s="21"/>
      <c r="L88" s="21"/>
      <c r="M88" s="21"/>
      <c r="N88" s="21"/>
      <c r="O88" s="33"/>
    </row>
    <row r="89" spans="2:15" s="1" customFormat="1" x14ac:dyDescent="0.25">
      <c r="B89" s="31" t="s">
        <v>390</v>
      </c>
      <c r="G89" s="310">
        <f t="shared" ref="G89:O89" si="3">SUM(G90:G95,G132:G138,G140:G141)</f>
        <v>0</v>
      </c>
      <c r="H89" s="310">
        <f t="shared" si="3"/>
        <v>0</v>
      </c>
      <c r="I89" s="310">
        <f t="shared" si="3"/>
        <v>0</v>
      </c>
      <c r="J89" s="310">
        <f t="shared" si="3"/>
        <v>0</v>
      </c>
      <c r="K89" s="310">
        <f t="shared" si="3"/>
        <v>0</v>
      </c>
      <c r="L89" s="310">
        <f t="shared" si="3"/>
        <v>0</v>
      </c>
      <c r="M89" s="310">
        <f t="shared" si="3"/>
        <v>0</v>
      </c>
      <c r="N89" s="310">
        <f t="shared" si="3"/>
        <v>0</v>
      </c>
      <c r="O89" s="311">
        <f t="shared" si="3"/>
        <v>0</v>
      </c>
    </row>
    <row r="90" spans="2:15" s="1" customFormat="1" x14ac:dyDescent="0.25">
      <c r="B90" s="5" t="s">
        <v>391</v>
      </c>
      <c r="E90"/>
      <c r="G90" s="72"/>
      <c r="H90" s="72"/>
      <c r="I90" s="72"/>
      <c r="J90" s="72"/>
      <c r="K90" s="72"/>
      <c r="L90" s="72"/>
      <c r="M90" s="72"/>
      <c r="N90" s="70"/>
      <c r="O90" s="103"/>
    </row>
    <row r="91" spans="2:15" s="1" customFormat="1" x14ac:dyDescent="0.25">
      <c r="B91" s="5" t="s">
        <v>392</v>
      </c>
      <c r="G91" s="72"/>
      <c r="H91" s="72"/>
      <c r="I91" s="72"/>
      <c r="J91" s="72"/>
      <c r="K91" s="72"/>
      <c r="L91" s="72"/>
      <c r="M91" s="72"/>
      <c r="N91" s="71"/>
      <c r="O91" s="105"/>
    </row>
    <row r="92" spans="2:15" s="1" customFormat="1" x14ac:dyDescent="0.25">
      <c r="B92" s="5" t="s">
        <v>393</v>
      </c>
      <c r="G92" s="72"/>
      <c r="H92" s="72"/>
      <c r="I92" s="72"/>
      <c r="J92" s="72"/>
      <c r="K92" s="72"/>
      <c r="L92" s="72"/>
      <c r="M92" s="72"/>
      <c r="N92" s="72"/>
      <c r="O92" s="107"/>
    </row>
    <row r="93" spans="2:15" s="1" customFormat="1" x14ac:dyDescent="0.25">
      <c r="B93" s="50" t="s">
        <v>394</v>
      </c>
      <c r="O93" s="6"/>
    </row>
    <row r="94" spans="2:15" s="1" customFormat="1" ht="3" customHeight="1" x14ac:dyDescent="0.25">
      <c r="B94" s="14"/>
      <c r="G94" s="21"/>
      <c r="H94" s="21"/>
      <c r="I94" s="21"/>
      <c r="J94" s="21"/>
      <c r="K94" s="21"/>
      <c r="L94" s="21"/>
      <c r="M94" s="21"/>
      <c r="N94" s="21"/>
      <c r="O94" s="33"/>
    </row>
    <row r="95" spans="2:15" s="1" customFormat="1" x14ac:dyDescent="0.25">
      <c r="B95" s="34" t="s">
        <v>389</v>
      </c>
      <c r="E95"/>
      <c r="G95" s="310">
        <f t="shared" ref="G95:O95" si="4">SUM(G96:G131)</f>
        <v>0</v>
      </c>
      <c r="H95" s="310">
        <f t="shared" si="4"/>
        <v>0</v>
      </c>
      <c r="I95" s="310">
        <f t="shared" si="4"/>
        <v>0</v>
      </c>
      <c r="J95" s="310">
        <f t="shared" si="4"/>
        <v>0</v>
      </c>
      <c r="K95" s="310">
        <f t="shared" si="4"/>
        <v>0</v>
      </c>
      <c r="L95" s="310">
        <f t="shared" si="4"/>
        <v>0</v>
      </c>
      <c r="M95" s="310">
        <f t="shared" si="4"/>
        <v>0</v>
      </c>
      <c r="N95" s="310">
        <f t="shared" si="4"/>
        <v>0</v>
      </c>
      <c r="O95" s="311">
        <f t="shared" si="4"/>
        <v>0</v>
      </c>
    </row>
    <row r="96" spans="2:15" s="1" customFormat="1" x14ac:dyDescent="0.25">
      <c r="B96" s="335">
        <f t="shared" ref="B96:B131" si="5">B52</f>
        <v>0</v>
      </c>
      <c r="G96" s="70"/>
      <c r="H96" s="70"/>
      <c r="I96" s="70"/>
      <c r="J96" s="70"/>
      <c r="K96" s="70"/>
      <c r="L96" s="70"/>
      <c r="M96" s="70"/>
      <c r="N96" s="70"/>
      <c r="O96" s="103"/>
    </row>
    <row r="97" spans="2:15" s="1" customFormat="1" x14ac:dyDescent="0.25">
      <c r="B97" s="336">
        <f t="shared" si="5"/>
        <v>0</v>
      </c>
      <c r="G97" s="71"/>
      <c r="H97" s="71"/>
      <c r="I97" s="71"/>
      <c r="J97" s="71"/>
      <c r="K97" s="71"/>
      <c r="L97" s="71"/>
      <c r="M97" s="71"/>
      <c r="N97" s="71"/>
      <c r="O97" s="105"/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7">
        <f t="shared" si="5"/>
        <v>0</v>
      </c>
      <c r="G131" s="72"/>
      <c r="H131" s="72"/>
      <c r="I131" s="72"/>
      <c r="J131" s="72"/>
      <c r="K131" s="72"/>
      <c r="L131" s="72"/>
      <c r="M131" s="72"/>
      <c r="N131" s="71"/>
      <c r="O131" s="105"/>
    </row>
    <row r="132" spans="2:15" s="1" customFormat="1" x14ac:dyDescent="0.25">
      <c r="B132" s="5" t="s">
        <v>395</v>
      </c>
      <c r="E132"/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396</v>
      </c>
      <c r="G133" s="72"/>
      <c r="H133" s="72"/>
      <c r="I133" s="72"/>
      <c r="J133" s="72"/>
      <c r="K133" s="72"/>
      <c r="L133" s="72"/>
      <c r="M133" s="72"/>
      <c r="N133" s="71"/>
      <c r="O133" s="105"/>
    </row>
    <row r="134" spans="2:15" s="1" customFormat="1" x14ac:dyDescent="0.25">
      <c r="B134" s="5" t="s">
        <v>397</v>
      </c>
      <c r="G134" s="72"/>
      <c r="H134" s="72"/>
      <c r="I134" s="72"/>
      <c r="J134" s="72"/>
      <c r="K134" s="72"/>
      <c r="L134" s="72"/>
      <c r="M134" s="72"/>
      <c r="N134" s="71"/>
      <c r="O134" s="105"/>
    </row>
    <row r="135" spans="2:15" s="1" customFormat="1" x14ac:dyDescent="0.25">
      <c r="B135" s="5" t="s">
        <v>398</v>
      </c>
      <c r="G135" s="72"/>
      <c r="H135" s="72"/>
      <c r="I135" s="72"/>
      <c r="J135" s="72"/>
      <c r="K135" s="72"/>
      <c r="L135" s="72"/>
      <c r="M135" s="72"/>
      <c r="N135" s="71"/>
      <c r="O135" s="105"/>
    </row>
    <row r="136" spans="2:15" s="1" customFormat="1" x14ac:dyDescent="0.25">
      <c r="B136" s="5" t="s">
        <v>399</v>
      </c>
      <c r="G136" s="72"/>
      <c r="H136" s="72"/>
      <c r="I136" s="72"/>
      <c r="J136" s="72"/>
      <c r="K136" s="72"/>
      <c r="L136" s="72"/>
      <c r="M136" s="72"/>
      <c r="N136" s="71"/>
      <c r="O136" s="105"/>
    </row>
    <row r="137" spans="2:15" s="1" customFormat="1" x14ac:dyDescent="0.25">
      <c r="B137" s="5" t="s">
        <v>400</v>
      </c>
      <c r="G137" s="72"/>
      <c r="H137" s="72"/>
      <c r="I137" s="72"/>
      <c r="J137" s="72"/>
      <c r="K137" s="72"/>
      <c r="L137" s="72"/>
      <c r="M137" s="72"/>
      <c r="N137" s="71"/>
      <c r="O137" s="105"/>
    </row>
    <row r="138" spans="2:15" s="1" customFormat="1" x14ac:dyDescent="0.25">
      <c r="B138" s="5" t="s">
        <v>401</v>
      </c>
      <c r="G138" s="72"/>
      <c r="H138" s="72"/>
      <c r="I138" s="72"/>
      <c r="J138" s="72"/>
      <c r="K138" s="72"/>
      <c r="L138" s="72"/>
      <c r="M138" s="72"/>
      <c r="N138" s="72"/>
      <c r="O138" s="107"/>
    </row>
    <row r="139" spans="2:15" s="1" customFormat="1" x14ac:dyDescent="0.25">
      <c r="B139" s="50" t="s">
        <v>72</v>
      </c>
      <c r="G139" s="21"/>
      <c r="H139" s="21"/>
      <c r="I139" s="21"/>
      <c r="J139" s="21"/>
      <c r="K139" s="21"/>
      <c r="L139" s="21"/>
      <c r="M139" s="21"/>
      <c r="N139" s="21"/>
      <c r="O139" s="33"/>
    </row>
    <row r="140" spans="2:15" s="1" customFormat="1" x14ac:dyDescent="0.25">
      <c r="B140" s="338"/>
      <c r="G140" s="70"/>
      <c r="H140" s="70"/>
      <c r="I140" s="70"/>
      <c r="J140" s="70"/>
      <c r="K140" s="70"/>
      <c r="L140" s="70"/>
      <c r="M140" s="70"/>
      <c r="N140" s="70"/>
      <c r="O140" s="103"/>
    </row>
    <row r="141" spans="2:15" s="1" customFormat="1" x14ac:dyDescent="0.25">
      <c r="B141" s="313"/>
      <c r="G141" s="71"/>
      <c r="H141" s="71"/>
      <c r="I141" s="71"/>
      <c r="J141" s="71"/>
      <c r="K141" s="71"/>
      <c r="L141" s="71"/>
      <c r="M141" s="71"/>
      <c r="N141" s="72"/>
      <c r="O141" s="107"/>
    </row>
    <row r="142" spans="2:15" s="1" customFormat="1" x14ac:dyDescent="0.25">
      <c r="B142" s="45"/>
      <c r="G142" s="21"/>
      <c r="H142" s="21"/>
      <c r="I142" s="21"/>
      <c r="J142" s="21"/>
      <c r="K142" s="21"/>
      <c r="L142" s="21"/>
      <c r="M142" s="21"/>
      <c r="N142" s="21"/>
      <c r="O142" s="33"/>
    </row>
    <row r="143" spans="2:15" s="1" customFormat="1" ht="30" customHeight="1" x14ac:dyDescent="0.25">
      <c r="B143" s="29" t="s">
        <v>406</v>
      </c>
      <c r="C143" s="132"/>
      <c r="D143" s="132"/>
      <c r="E143" s="132"/>
      <c r="F143" s="132"/>
      <c r="G143" s="306">
        <v>2023</v>
      </c>
      <c r="H143" s="306">
        <f t="shared" ref="H143:N143" si="6">+G143+1</f>
        <v>2024</v>
      </c>
      <c r="I143" s="306">
        <f t="shared" si="6"/>
        <v>2025</v>
      </c>
      <c r="J143" s="306">
        <f t="shared" si="6"/>
        <v>2026</v>
      </c>
      <c r="K143" s="306">
        <f t="shared" si="6"/>
        <v>2027</v>
      </c>
      <c r="L143" s="306">
        <f t="shared" si="6"/>
        <v>2028</v>
      </c>
      <c r="M143" s="306">
        <f t="shared" si="6"/>
        <v>2029</v>
      </c>
      <c r="N143" s="306">
        <f t="shared" si="6"/>
        <v>2030</v>
      </c>
      <c r="O143" s="302" t="s">
        <v>449</v>
      </c>
    </row>
    <row r="144" spans="2:15" s="1" customFormat="1" x14ac:dyDescent="0.25">
      <c r="B144" s="116"/>
      <c r="O144" s="6"/>
    </row>
    <row r="145" spans="2:15" s="1" customFormat="1" x14ac:dyDescent="0.25">
      <c r="B145" s="75" t="s">
        <v>376</v>
      </c>
      <c r="O145" s="6"/>
    </row>
    <row r="146" spans="2:15" s="1" customFormat="1" x14ac:dyDescent="0.25">
      <c r="B146" s="317">
        <f>'3_Atividade_METAS_Alta'!B110</f>
        <v>0</v>
      </c>
      <c r="G146" s="71"/>
      <c r="H146" s="71"/>
      <c r="I146" s="71"/>
      <c r="J146" s="71"/>
      <c r="K146" s="71"/>
      <c r="L146" s="71"/>
      <c r="M146" s="71"/>
      <c r="N146" s="70"/>
      <c r="O146" s="103"/>
    </row>
    <row r="147" spans="2:15" s="1" customFormat="1" x14ac:dyDescent="0.25">
      <c r="B147" s="317">
        <f>'3_Atividade_METAS_Alta'!B111</f>
        <v>0</v>
      </c>
      <c r="G147" s="71"/>
      <c r="H147" s="71"/>
      <c r="I147" s="71"/>
      <c r="J147" s="71"/>
      <c r="K147" s="71"/>
      <c r="L147" s="71"/>
      <c r="M147" s="71"/>
      <c r="N147" s="71"/>
      <c r="O147" s="105"/>
    </row>
    <row r="148" spans="2:15" s="1" customFormat="1" x14ac:dyDescent="0.25">
      <c r="B148" s="317">
        <f>'3_Atividade_METAS_Alta'!B112</f>
        <v>0</v>
      </c>
      <c r="G148" s="71"/>
      <c r="H148" s="71"/>
      <c r="I148" s="71"/>
      <c r="J148" s="71"/>
      <c r="K148" s="71"/>
      <c r="L148" s="71"/>
      <c r="M148" s="71"/>
      <c r="N148" s="71"/>
      <c r="O148" s="105"/>
    </row>
    <row r="149" spans="2:15" s="1" customFormat="1" x14ac:dyDescent="0.25">
      <c r="B149" s="317">
        <f>'3_Atividade_METAS_Alta'!B113</f>
        <v>0</v>
      </c>
      <c r="G149" s="71"/>
      <c r="H149" s="71"/>
      <c r="I149" s="71"/>
      <c r="J149" s="71"/>
      <c r="K149" s="71"/>
      <c r="L149" s="71"/>
      <c r="M149" s="71"/>
      <c r="N149" s="71"/>
      <c r="O149" s="105"/>
    </row>
    <row r="150" spans="2:15" s="1" customFormat="1" x14ac:dyDescent="0.25">
      <c r="B150" s="317">
        <f>'3_Atividade_METAS_Alta'!B114</f>
        <v>0</v>
      </c>
      <c r="G150" s="71"/>
      <c r="H150" s="71"/>
      <c r="I150" s="71"/>
      <c r="J150" s="71"/>
      <c r="K150" s="71"/>
      <c r="L150" s="71"/>
      <c r="M150" s="71"/>
      <c r="N150" s="71"/>
      <c r="O150" s="105"/>
    </row>
    <row r="151" spans="2:15" s="1" customFormat="1" x14ac:dyDescent="0.25">
      <c r="B151" s="317">
        <f>'3_Atividade_METAS_Alta'!B115</f>
        <v>0</v>
      </c>
      <c r="G151" s="71"/>
      <c r="H151" s="71"/>
      <c r="I151" s="71"/>
      <c r="J151" s="71"/>
      <c r="K151" s="71"/>
      <c r="L151" s="71"/>
      <c r="M151" s="71"/>
      <c r="N151" s="71"/>
      <c r="O151" s="105"/>
    </row>
    <row r="152" spans="2:15" s="1" customFormat="1" x14ac:dyDescent="0.25">
      <c r="B152" s="317">
        <f>'3_Atividade_METAS_Alta'!B116</f>
        <v>0</v>
      </c>
      <c r="G152" s="71"/>
      <c r="H152" s="71"/>
      <c r="I152" s="71"/>
      <c r="J152" s="71"/>
      <c r="K152" s="71"/>
      <c r="L152" s="71"/>
      <c r="M152" s="71"/>
      <c r="N152" s="72"/>
      <c r="O152" s="107"/>
    </row>
    <row r="153" spans="2:15" s="1" customFormat="1" x14ac:dyDescent="0.25">
      <c r="B153" s="75" t="s">
        <v>377</v>
      </c>
      <c r="O153" s="6"/>
    </row>
    <row r="154" spans="2:15" s="1" customFormat="1" x14ac:dyDescent="0.25">
      <c r="B154" s="317">
        <f>'3_Atividade_METAS_Alta'!B118</f>
        <v>0</v>
      </c>
      <c r="G154" s="71"/>
      <c r="H154" s="71"/>
      <c r="I154" s="71"/>
      <c r="J154" s="71"/>
      <c r="K154" s="71"/>
      <c r="L154" s="71"/>
      <c r="M154" s="71"/>
      <c r="N154" s="70"/>
      <c r="O154" s="103"/>
    </row>
    <row r="155" spans="2:15" s="1" customFormat="1" x14ac:dyDescent="0.25">
      <c r="B155" s="317">
        <f>'3_Atividade_METAS_Alta'!B119</f>
        <v>0</v>
      </c>
      <c r="G155" s="71"/>
      <c r="H155" s="71"/>
      <c r="I155" s="71"/>
      <c r="J155" s="71"/>
      <c r="K155" s="71"/>
      <c r="L155" s="71"/>
      <c r="M155" s="71"/>
      <c r="N155" s="71"/>
      <c r="O155" s="105"/>
    </row>
    <row r="156" spans="2:15" s="1" customFormat="1" x14ac:dyDescent="0.25">
      <c r="B156" s="317">
        <f>'3_Atividade_METAS_Alta'!B120</f>
        <v>0</v>
      </c>
      <c r="G156" s="71"/>
      <c r="H156" s="71"/>
      <c r="I156" s="71"/>
      <c r="J156" s="71"/>
      <c r="K156" s="71"/>
      <c r="L156" s="71"/>
      <c r="M156" s="71"/>
      <c r="N156" s="71"/>
      <c r="O156" s="105"/>
    </row>
    <row r="157" spans="2:15" s="1" customFormat="1" x14ac:dyDescent="0.25">
      <c r="B157" s="317">
        <f>'3_Atividade_METAS_Alta'!B121</f>
        <v>0</v>
      </c>
      <c r="G157" s="71"/>
      <c r="H157" s="71"/>
      <c r="I157" s="71"/>
      <c r="J157" s="71"/>
      <c r="K157" s="71"/>
      <c r="L157" s="71"/>
      <c r="M157" s="71"/>
      <c r="N157" s="71"/>
      <c r="O157" s="105"/>
    </row>
    <row r="158" spans="2:15" s="1" customFormat="1" x14ac:dyDescent="0.25">
      <c r="B158" s="317">
        <f>'3_Atividade_METAS_Alta'!B122</f>
        <v>0</v>
      </c>
      <c r="G158" s="71"/>
      <c r="H158" s="71"/>
      <c r="I158" s="71"/>
      <c r="J158" s="71"/>
      <c r="K158" s="71"/>
      <c r="L158" s="71"/>
      <c r="M158" s="71"/>
      <c r="N158" s="71"/>
      <c r="O158" s="105"/>
    </row>
    <row r="159" spans="2:15" s="1" customFormat="1" x14ac:dyDescent="0.25">
      <c r="B159" s="317">
        <f>'3_Atividade_METAS_Alta'!B123</f>
        <v>0</v>
      </c>
      <c r="G159" s="71"/>
      <c r="H159" s="71"/>
      <c r="I159" s="71"/>
      <c r="J159" s="71"/>
      <c r="K159" s="71"/>
      <c r="L159" s="71"/>
      <c r="M159" s="71"/>
      <c r="N159" s="71"/>
      <c r="O159" s="105"/>
    </row>
    <row r="160" spans="2:15" s="1" customFormat="1" x14ac:dyDescent="0.25">
      <c r="B160" s="317">
        <f>'3_Atividade_METAS_Alta'!B124</f>
        <v>0</v>
      </c>
      <c r="G160" s="71"/>
      <c r="H160" s="71"/>
      <c r="I160" s="71"/>
      <c r="J160" s="71"/>
      <c r="K160" s="71"/>
      <c r="L160" s="71"/>
      <c r="M160" s="71"/>
      <c r="N160" s="72"/>
      <c r="O160" s="107"/>
    </row>
    <row r="161" spans="2:15" s="1" customFormat="1" x14ac:dyDescent="0.25">
      <c r="B161" s="75" t="s">
        <v>381</v>
      </c>
      <c r="O161" s="6"/>
    </row>
    <row r="162" spans="2:15" s="1" customFormat="1" x14ac:dyDescent="0.25">
      <c r="B162" s="317">
        <f>'3_Atividade_METAS_Alta'!B126</f>
        <v>0</v>
      </c>
      <c r="G162" s="71"/>
      <c r="H162" s="71"/>
      <c r="I162" s="71"/>
      <c r="J162" s="71"/>
      <c r="K162" s="71"/>
      <c r="L162" s="71"/>
      <c r="M162" s="71"/>
      <c r="N162" s="70"/>
      <c r="O162" s="103"/>
    </row>
    <row r="163" spans="2:15" s="1" customFormat="1" x14ac:dyDescent="0.25">
      <c r="B163" s="317">
        <f>'3_Atividade_METAS_Alta'!B127</f>
        <v>0</v>
      </c>
      <c r="G163" s="71"/>
      <c r="H163" s="71"/>
      <c r="I163" s="71"/>
      <c r="J163" s="71"/>
      <c r="K163" s="71"/>
      <c r="L163" s="71"/>
      <c r="M163" s="71"/>
      <c r="N163" s="71"/>
      <c r="O163" s="105"/>
    </row>
    <row r="164" spans="2:15" s="1" customFormat="1" x14ac:dyDescent="0.25">
      <c r="B164" s="317">
        <f>'3_Atividade_METAS_Alta'!B128</f>
        <v>0</v>
      </c>
      <c r="G164" s="71"/>
      <c r="H164" s="71"/>
      <c r="I164" s="71"/>
      <c r="J164" s="71"/>
      <c r="K164" s="71"/>
      <c r="L164" s="71"/>
      <c r="M164" s="71"/>
      <c r="N164" s="71"/>
      <c r="O164" s="105"/>
    </row>
    <row r="165" spans="2:15" s="1" customFormat="1" x14ac:dyDescent="0.25">
      <c r="B165" s="317">
        <f>'3_Atividade_METAS_Alta'!B129</f>
        <v>0</v>
      </c>
      <c r="G165" s="71"/>
      <c r="H165" s="71"/>
      <c r="I165" s="71"/>
      <c r="J165" s="71"/>
      <c r="K165" s="71"/>
      <c r="L165" s="71"/>
      <c r="M165" s="71"/>
      <c r="N165" s="71"/>
      <c r="O165" s="105"/>
    </row>
    <row r="166" spans="2:15" s="1" customFormat="1" x14ac:dyDescent="0.25">
      <c r="B166" s="317">
        <f>'3_Atividade_METAS_Alta'!B130</f>
        <v>0</v>
      </c>
      <c r="G166" s="71"/>
      <c r="H166" s="71"/>
      <c r="I166" s="71"/>
      <c r="J166" s="71"/>
      <c r="K166" s="71"/>
      <c r="L166" s="71"/>
      <c r="M166" s="71"/>
      <c r="N166" s="71"/>
      <c r="O166" s="105"/>
    </row>
    <row r="167" spans="2:15" s="1" customFormat="1" x14ac:dyDescent="0.25">
      <c r="B167" s="317">
        <f>'3_Atividade_METAS_Alta'!B131</f>
        <v>0</v>
      </c>
      <c r="G167" s="71"/>
      <c r="H167" s="71"/>
      <c r="I167" s="71"/>
      <c r="J167" s="71"/>
      <c r="K167" s="71"/>
      <c r="L167" s="71"/>
      <c r="M167" s="71"/>
      <c r="N167" s="71"/>
      <c r="O167" s="105"/>
    </row>
    <row r="168" spans="2:15" s="1" customFormat="1" x14ac:dyDescent="0.25">
      <c r="B168" s="317">
        <f>'3_Atividade_METAS_Alta'!B132</f>
        <v>0</v>
      </c>
      <c r="G168" s="71"/>
      <c r="H168" s="71"/>
      <c r="I168" s="71"/>
      <c r="J168" s="71"/>
      <c r="K168" s="71"/>
      <c r="L168" s="71"/>
      <c r="M168" s="71"/>
      <c r="N168" s="72"/>
      <c r="O168" s="107"/>
    </row>
    <row r="169" spans="2:15" s="1" customFormat="1" x14ac:dyDescent="0.25">
      <c r="B169" s="75" t="s">
        <v>382</v>
      </c>
      <c r="O169" s="6"/>
    </row>
    <row r="170" spans="2:15" s="1" customFormat="1" x14ac:dyDescent="0.25">
      <c r="B170" s="317">
        <f>'3_Atividade_METAS_Alta'!B134</f>
        <v>0</v>
      </c>
      <c r="G170" s="71"/>
      <c r="H170" s="71"/>
      <c r="I170" s="71"/>
      <c r="J170" s="71"/>
      <c r="K170" s="71"/>
      <c r="L170" s="71"/>
      <c r="M170" s="71"/>
      <c r="N170" s="70"/>
      <c r="O170" s="103"/>
    </row>
    <row r="171" spans="2:15" s="1" customFormat="1" x14ac:dyDescent="0.25">
      <c r="B171" s="317">
        <f>'3_Atividade_METAS_Alta'!B135</f>
        <v>0</v>
      </c>
      <c r="G171" s="71"/>
      <c r="H171" s="71"/>
      <c r="I171" s="71"/>
      <c r="J171" s="71"/>
      <c r="K171" s="71"/>
      <c r="L171" s="71"/>
      <c r="M171" s="71"/>
      <c r="N171" s="71"/>
      <c r="O171" s="105"/>
    </row>
    <row r="172" spans="2:15" s="1" customFormat="1" x14ac:dyDescent="0.25">
      <c r="B172" s="317">
        <f>'3_Atividade_METAS_Alta'!B136</f>
        <v>0</v>
      </c>
      <c r="G172" s="71"/>
      <c r="H172" s="71"/>
      <c r="I172" s="71"/>
      <c r="J172" s="71"/>
      <c r="K172" s="71"/>
      <c r="L172" s="71"/>
      <c r="M172" s="71"/>
      <c r="N172" s="71"/>
      <c r="O172" s="105"/>
    </row>
    <row r="173" spans="2:15" s="1" customFormat="1" x14ac:dyDescent="0.25">
      <c r="B173" s="317">
        <f>'3_Atividade_METAS_Alta'!B137</f>
        <v>0</v>
      </c>
      <c r="G173" s="71"/>
      <c r="H173" s="71"/>
      <c r="I173" s="71"/>
      <c r="J173" s="71"/>
      <c r="K173" s="71"/>
      <c r="L173" s="71"/>
      <c r="M173" s="71"/>
      <c r="N173" s="71"/>
      <c r="O173" s="105"/>
    </row>
    <row r="174" spans="2:15" s="1" customFormat="1" x14ac:dyDescent="0.25">
      <c r="B174" s="317">
        <f>'3_Atividade_METAS_Alta'!B138</f>
        <v>0</v>
      </c>
      <c r="G174" s="71"/>
      <c r="H174" s="71"/>
      <c r="I174" s="71"/>
      <c r="J174" s="71"/>
      <c r="K174" s="71"/>
      <c r="L174" s="71"/>
      <c r="M174" s="71"/>
      <c r="N174" s="71"/>
      <c r="O174" s="105"/>
    </row>
    <row r="175" spans="2:15" s="1" customFormat="1" x14ac:dyDescent="0.25">
      <c r="B175" s="317">
        <f>'3_Atividade_METAS_Alta'!B141</f>
        <v>0</v>
      </c>
      <c r="G175" s="71"/>
      <c r="H175" s="71"/>
      <c r="I175" s="71"/>
      <c r="J175" s="71"/>
      <c r="K175" s="71"/>
      <c r="L175" s="71"/>
      <c r="M175" s="71"/>
      <c r="N175" s="71"/>
      <c r="O175" s="105"/>
    </row>
    <row r="176" spans="2:15" s="1" customFormat="1" x14ac:dyDescent="0.25">
      <c r="B176" s="317">
        <f>'3_Atividade_METAS_Alta'!B142</f>
        <v>0</v>
      </c>
      <c r="G176" s="71"/>
      <c r="H176" s="71"/>
      <c r="I176" s="71"/>
      <c r="J176" s="71"/>
      <c r="K176" s="71"/>
      <c r="L176" s="71"/>
      <c r="M176" s="71"/>
      <c r="N176" s="72"/>
      <c r="O176" s="107"/>
    </row>
    <row r="177" spans="2:15" s="1" customFormat="1" x14ac:dyDescent="0.25">
      <c r="B177" s="75" t="s">
        <v>384</v>
      </c>
      <c r="O177" s="6"/>
    </row>
    <row r="178" spans="2:15" s="1" customFormat="1" x14ac:dyDescent="0.25">
      <c r="B178" s="317">
        <f>'3_Atividade_METAS_Alta'!B144</f>
        <v>0</v>
      </c>
      <c r="G178" s="72"/>
      <c r="H178" s="72"/>
      <c r="I178" s="72"/>
      <c r="J178" s="72"/>
      <c r="K178" s="72"/>
      <c r="L178" s="72"/>
      <c r="M178" s="72"/>
      <c r="N178" s="188"/>
      <c r="O178" s="189"/>
    </row>
    <row r="179" spans="2:15" s="1" customFormat="1" x14ac:dyDescent="0.25">
      <c r="B179" s="75" t="s">
        <v>407</v>
      </c>
      <c r="O179" s="6"/>
    </row>
    <row r="180" spans="2:15" s="1" customFormat="1" x14ac:dyDescent="0.25">
      <c r="B180" s="317">
        <f>'3_Atividade_METAS_Alta'!B146</f>
        <v>0</v>
      </c>
      <c r="G180" s="70"/>
      <c r="H180" s="70"/>
      <c r="I180" s="70"/>
      <c r="J180" s="70"/>
      <c r="K180" s="70"/>
      <c r="L180" s="70"/>
      <c r="M180" s="70"/>
      <c r="N180" s="70"/>
      <c r="O180" s="103"/>
    </row>
    <row r="181" spans="2:15" s="1" customFormat="1" x14ac:dyDescent="0.25">
      <c r="B181" s="317">
        <f>'3_Atividade_METAS_Alta'!B147</f>
        <v>0</v>
      </c>
      <c r="G181" s="71"/>
      <c r="H181" s="71"/>
      <c r="I181" s="71"/>
      <c r="J181" s="71"/>
      <c r="K181" s="71"/>
      <c r="L181" s="71"/>
      <c r="M181" s="71"/>
      <c r="N181" s="71"/>
      <c r="O181" s="105"/>
    </row>
    <row r="182" spans="2:15" s="1" customFormat="1" x14ac:dyDescent="0.25">
      <c r="B182" s="317">
        <f>'3_Atividade_METAS_Alta'!B148</f>
        <v>0</v>
      </c>
      <c r="G182" s="71"/>
      <c r="H182" s="71"/>
      <c r="I182" s="71"/>
      <c r="J182" s="71"/>
      <c r="K182" s="71"/>
      <c r="L182" s="71"/>
      <c r="M182" s="71"/>
      <c r="N182" s="71"/>
      <c r="O182" s="105"/>
    </row>
    <row r="183" spans="2:15" s="1" customFormat="1" x14ac:dyDescent="0.25">
      <c r="B183" s="317">
        <f>'3_Atividade_METAS_Alta'!B149</f>
        <v>0</v>
      </c>
      <c r="G183" s="71"/>
      <c r="H183" s="71"/>
      <c r="I183" s="71"/>
      <c r="J183" s="71"/>
      <c r="K183" s="71"/>
      <c r="L183" s="71"/>
      <c r="M183" s="71"/>
      <c r="N183" s="71"/>
      <c r="O183" s="105"/>
    </row>
    <row r="184" spans="2:15" s="1" customFormat="1" x14ac:dyDescent="0.25">
      <c r="B184" s="317">
        <f>'3_Atividade_METAS_Alta'!B150</f>
        <v>0</v>
      </c>
      <c r="G184" s="71"/>
      <c r="H184" s="71"/>
      <c r="I184" s="71"/>
      <c r="J184" s="71"/>
      <c r="K184" s="71"/>
      <c r="L184" s="71"/>
      <c r="M184" s="71"/>
      <c r="N184" s="71"/>
      <c r="O184" s="105"/>
    </row>
    <row r="185" spans="2:15" s="1" customFormat="1" x14ac:dyDescent="0.25">
      <c r="B185" s="317">
        <f>'3_Atividade_METAS_Alta'!B151</f>
        <v>0</v>
      </c>
      <c r="G185" s="71"/>
      <c r="H185" s="71"/>
      <c r="I185" s="71"/>
      <c r="J185" s="71"/>
      <c r="K185" s="71"/>
      <c r="L185" s="71"/>
      <c r="M185" s="71"/>
      <c r="N185" s="71"/>
      <c r="O185" s="105"/>
    </row>
    <row r="186" spans="2:15" s="1" customFormat="1" x14ac:dyDescent="0.25">
      <c r="B186" s="317">
        <f>'3_Atividade_METAS_Alta'!B152</f>
        <v>0</v>
      </c>
      <c r="G186" s="71"/>
      <c r="H186" s="71"/>
      <c r="I186" s="71"/>
      <c r="J186" s="71"/>
      <c r="K186" s="71"/>
      <c r="L186" s="71"/>
      <c r="M186" s="71"/>
      <c r="N186" s="72"/>
      <c r="O186" s="107"/>
    </row>
    <row r="187" spans="2:15" s="1" customFormat="1" x14ac:dyDescent="0.25">
      <c r="B187" s="17"/>
      <c r="O187" s="6"/>
    </row>
    <row r="188" spans="2:15" s="1" customFormat="1" ht="30" customHeight="1" x14ac:dyDescent="0.25">
      <c r="B188" s="122" t="s">
        <v>410</v>
      </c>
      <c r="C188" s="132"/>
      <c r="D188" s="132"/>
      <c r="E188" s="132"/>
      <c r="F188" s="132"/>
      <c r="G188" s="306">
        <v>2023</v>
      </c>
      <c r="H188" s="306">
        <f t="shared" ref="H188:N188" si="7">+G188+1</f>
        <v>2024</v>
      </c>
      <c r="I188" s="306">
        <f t="shared" si="7"/>
        <v>2025</v>
      </c>
      <c r="J188" s="306">
        <f t="shared" si="7"/>
        <v>2026</v>
      </c>
      <c r="K188" s="306">
        <f t="shared" si="7"/>
        <v>2027</v>
      </c>
      <c r="L188" s="306">
        <f t="shared" si="7"/>
        <v>2028</v>
      </c>
      <c r="M188" s="306">
        <f t="shared" si="7"/>
        <v>2029</v>
      </c>
      <c r="N188" s="306">
        <f t="shared" si="7"/>
        <v>2030</v>
      </c>
      <c r="O188" s="302" t="s">
        <v>449</v>
      </c>
    </row>
    <row r="189" spans="2:15" s="1" customFormat="1" ht="4.9000000000000004" customHeight="1" x14ac:dyDescent="0.25">
      <c r="B189" s="75"/>
      <c r="G189" s="100"/>
      <c r="H189" s="100"/>
      <c r="I189" s="100"/>
      <c r="J189" s="100"/>
      <c r="K189" s="100"/>
      <c r="L189" s="100"/>
      <c r="M189" s="100"/>
      <c r="N189" s="100"/>
      <c r="O189" s="101"/>
    </row>
    <row r="190" spans="2:15" s="1" customFormat="1" x14ac:dyDescent="0.25">
      <c r="B190" s="35" t="s">
        <v>411</v>
      </c>
      <c r="G190" s="100"/>
      <c r="H190" s="100"/>
      <c r="I190" s="100"/>
      <c r="J190" s="100"/>
      <c r="K190" s="100"/>
      <c r="L190" s="100"/>
      <c r="M190" s="100"/>
      <c r="N190" s="100"/>
      <c r="O190" s="101"/>
    </row>
    <row r="191" spans="2:15" s="1" customFormat="1" x14ac:dyDescent="0.25">
      <c r="B191" s="50" t="s">
        <v>452</v>
      </c>
      <c r="G191" s="70"/>
      <c r="H191" s="70"/>
      <c r="I191" s="70"/>
      <c r="J191" s="70"/>
      <c r="K191" s="70"/>
      <c r="L191" s="70"/>
      <c r="M191" s="70"/>
      <c r="N191" s="70"/>
      <c r="O191" s="103"/>
    </row>
    <row r="192" spans="2:15" s="1" customFormat="1" ht="7.9" customHeight="1" x14ac:dyDescent="0.25">
      <c r="B192" s="17"/>
      <c r="O192" s="6"/>
    </row>
    <row r="193" spans="1:15" s="1" customFormat="1" x14ac:dyDescent="0.25">
      <c r="B193" s="31" t="s">
        <v>453</v>
      </c>
      <c r="G193" s="321"/>
      <c r="H193" s="321"/>
      <c r="I193" s="321"/>
      <c r="J193" s="321"/>
      <c r="K193" s="321"/>
      <c r="L193" s="321"/>
      <c r="M193" s="321"/>
      <c r="N193" s="321"/>
      <c r="O193" s="322"/>
    </row>
    <row r="194" spans="1:15" s="1" customFormat="1" x14ac:dyDescent="0.25">
      <c r="B194" s="50" t="s">
        <v>454</v>
      </c>
      <c r="G194" s="70"/>
      <c r="H194" s="70"/>
      <c r="I194" s="70"/>
      <c r="J194" s="70"/>
      <c r="K194" s="70"/>
      <c r="L194" s="70"/>
      <c r="M194" s="70"/>
      <c r="N194" s="70"/>
      <c r="O194" s="103"/>
    </row>
    <row r="195" spans="1:15" s="1" customFormat="1" x14ac:dyDescent="0.25">
      <c r="B195" s="50" t="s">
        <v>455</v>
      </c>
      <c r="G195" s="71"/>
      <c r="H195" s="71"/>
      <c r="I195" s="71"/>
      <c r="J195" s="71"/>
      <c r="K195" s="71"/>
      <c r="L195" s="71"/>
      <c r="M195" s="71"/>
      <c r="N195" s="71"/>
      <c r="O195" s="105"/>
    </row>
    <row r="196" spans="1:15" s="1" customFormat="1" x14ac:dyDescent="0.25">
      <c r="B196" s="50" t="s">
        <v>456</v>
      </c>
      <c r="G196" s="71"/>
      <c r="H196" s="71"/>
      <c r="I196" s="71"/>
      <c r="J196" s="71"/>
      <c r="K196" s="71"/>
      <c r="L196" s="71"/>
      <c r="M196" s="71"/>
      <c r="N196" s="71"/>
      <c r="O196" s="105"/>
    </row>
    <row r="197" spans="1:15" s="1" customFormat="1" ht="16.899999999999999" customHeight="1" x14ac:dyDescent="0.25">
      <c r="B197" s="50" t="s">
        <v>457</v>
      </c>
      <c r="G197" s="72"/>
      <c r="H197" s="72"/>
      <c r="I197" s="72"/>
      <c r="J197" s="72"/>
      <c r="K197" s="72"/>
      <c r="L197" s="72"/>
      <c r="M197" s="72"/>
      <c r="N197" s="72"/>
      <c r="O197" s="107"/>
    </row>
    <row r="198" spans="1:15" s="1" customFormat="1" ht="7.9" customHeight="1" x14ac:dyDescent="0.25">
      <c r="B198" s="17"/>
      <c r="O198" s="6"/>
    </row>
    <row r="199" spans="1:15" s="1" customFormat="1" x14ac:dyDescent="0.25">
      <c r="B199" s="35" t="s">
        <v>413</v>
      </c>
      <c r="G199" s="321">
        <f t="shared" ref="G199:O199" si="8">SUM(G200:G215)</f>
        <v>0</v>
      </c>
      <c r="H199" s="321">
        <f t="shared" si="8"/>
        <v>0</v>
      </c>
      <c r="I199" s="321">
        <f t="shared" si="8"/>
        <v>0</v>
      </c>
      <c r="J199" s="321">
        <f t="shared" si="8"/>
        <v>0</v>
      </c>
      <c r="K199" s="321">
        <f t="shared" si="8"/>
        <v>0</v>
      </c>
      <c r="L199" s="321">
        <f t="shared" si="8"/>
        <v>0</v>
      </c>
      <c r="M199" s="321">
        <f t="shared" si="8"/>
        <v>0</v>
      </c>
      <c r="N199" s="321">
        <f t="shared" si="8"/>
        <v>0</v>
      </c>
      <c r="O199" s="322">
        <f t="shared" si="8"/>
        <v>0</v>
      </c>
    </row>
    <row r="200" spans="1:15" s="1" customFormat="1" x14ac:dyDescent="0.25">
      <c r="B200" s="50" t="s">
        <v>414</v>
      </c>
      <c r="G200" s="70"/>
      <c r="H200" s="70"/>
      <c r="I200" s="70"/>
      <c r="J200" s="70"/>
      <c r="K200" s="70"/>
      <c r="L200" s="70"/>
      <c r="M200" s="70"/>
      <c r="N200" s="70"/>
      <c r="O200" s="103"/>
    </row>
    <row r="201" spans="1:15" s="1" customFormat="1" x14ac:dyDescent="0.25">
      <c r="B201" s="50" t="s">
        <v>415</v>
      </c>
      <c r="G201" s="71"/>
      <c r="H201" s="71"/>
      <c r="I201" s="71"/>
      <c r="J201" s="71"/>
      <c r="K201" s="71"/>
      <c r="L201" s="71"/>
      <c r="M201" s="71"/>
      <c r="N201" s="71"/>
      <c r="O201" s="105"/>
    </row>
    <row r="202" spans="1:15" s="1" customFormat="1" x14ac:dyDescent="0.25">
      <c r="B202" s="50" t="s">
        <v>416</v>
      </c>
      <c r="G202" s="70"/>
      <c r="H202" s="70"/>
      <c r="I202" s="70"/>
      <c r="J202" s="70"/>
      <c r="K202" s="70"/>
      <c r="L202" s="70"/>
      <c r="M202" s="70"/>
      <c r="N202" s="71"/>
      <c r="O202" s="105"/>
    </row>
    <row r="203" spans="1:15" s="1" customFormat="1" x14ac:dyDescent="0.25">
      <c r="A203" s="48"/>
      <c r="B203" s="50" t="s">
        <v>417</v>
      </c>
      <c r="G203" s="71"/>
      <c r="H203" s="71"/>
      <c r="I203" s="71"/>
      <c r="J203" s="71"/>
      <c r="K203" s="71"/>
      <c r="L203" s="71"/>
      <c r="M203" s="71"/>
      <c r="N203" s="71"/>
      <c r="O203" s="105"/>
    </row>
    <row r="204" spans="1:15" s="1" customFormat="1" x14ac:dyDescent="0.25">
      <c r="B204" s="50" t="s">
        <v>418</v>
      </c>
      <c r="G204" s="70"/>
      <c r="H204" s="70"/>
      <c r="I204" s="70"/>
      <c r="J204" s="70"/>
      <c r="K204" s="70"/>
      <c r="L204" s="70"/>
      <c r="M204" s="70"/>
      <c r="N204" s="71"/>
      <c r="O204" s="105"/>
    </row>
    <row r="205" spans="1:15" s="1" customFormat="1" x14ac:dyDescent="0.25">
      <c r="A205" s="48"/>
      <c r="B205" s="50" t="s">
        <v>419</v>
      </c>
      <c r="G205" s="71"/>
      <c r="H205" s="71"/>
      <c r="I205" s="71"/>
      <c r="J205" s="71"/>
      <c r="K205" s="71"/>
      <c r="L205" s="71"/>
      <c r="M205" s="71"/>
      <c r="N205" s="71"/>
      <c r="O205" s="105"/>
    </row>
    <row r="206" spans="1:15" s="1" customFormat="1" x14ac:dyDescent="0.25">
      <c r="A206" s="48"/>
      <c r="B206" s="50" t="s">
        <v>420</v>
      </c>
      <c r="G206" s="70"/>
      <c r="H206" s="70"/>
      <c r="I206" s="70"/>
      <c r="J206" s="70"/>
      <c r="K206" s="70"/>
      <c r="L206" s="70"/>
      <c r="M206" s="70"/>
      <c r="N206" s="71"/>
      <c r="O206" s="105"/>
    </row>
    <row r="207" spans="1:15" s="1" customFormat="1" x14ac:dyDescent="0.25">
      <c r="A207" s="48"/>
      <c r="B207" s="50" t="s">
        <v>421</v>
      </c>
      <c r="G207" s="71"/>
      <c r="H207" s="71"/>
      <c r="I207" s="71"/>
      <c r="J207" s="71"/>
      <c r="K207" s="71"/>
      <c r="L207" s="71"/>
      <c r="M207" s="71"/>
      <c r="N207" s="71"/>
      <c r="O207" s="105"/>
    </row>
    <row r="208" spans="1:15" s="1" customFormat="1" x14ac:dyDescent="0.25">
      <c r="B208" s="50" t="s">
        <v>422</v>
      </c>
      <c r="G208" s="70"/>
      <c r="H208" s="70"/>
      <c r="I208" s="70"/>
      <c r="J208" s="70"/>
      <c r="K208" s="70"/>
      <c r="L208" s="70"/>
      <c r="M208" s="70"/>
      <c r="N208" s="71"/>
      <c r="O208" s="105"/>
    </row>
    <row r="209" spans="1:16" s="1" customFormat="1" x14ac:dyDescent="0.25">
      <c r="B209" s="50" t="s">
        <v>423</v>
      </c>
      <c r="G209" s="71"/>
      <c r="H209" s="71"/>
      <c r="I209" s="71"/>
      <c r="J209" s="71"/>
      <c r="K209" s="71"/>
      <c r="L209" s="71"/>
      <c r="M209" s="71"/>
      <c r="N209" s="71"/>
      <c r="O209" s="105"/>
    </row>
    <row r="210" spans="1:16" s="1" customFormat="1" ht="31.9" customHeight="1" x14ac:dyDescent="0.25">
      <c r="B210" s="99" t="s">
        <v>424</v>
      </c>
      <c r="G210" s="70"/>
      <c r="H210" s="70"/>
      <c r="I210" s="70"/>
      <c r="J210" s="70"/>
      <c r="K210" s="70"/>
      <c r="L210" s="70"/>
      <c r="M210" s="70"/>
      <c r="N210" s="71"/>
      <c r="O210" s="105"/>
    </row>
    <row r="211" spans="1:16" s="1" customFormat="1" x14ac:dyDescent="0.25">
      <c r="B211" s="50" t="s">
        <v>396</v>
      </c>
      <c r="G211" s="71"/>
      <c r="H211" s="71"/>
      <c r="I211" s="71"/>
      <c r="J211" s="71"/>
      <c r="K211" s="71"/>
      <c r="L211" s="71"/>
      <c r="M211" s="71"/>
      <c r="N211" s="71"/>
      <c r="O211" s="105"/>
    </row>
    <row r="212" spans="1:16" s="1" customFormat="1" x14ac:dyDescent="0.25">
      <c r="B212" s="50" t="s">
        <v>395</v>
      </c>
      <c r="G212" s="70"/>
      <c r="H212" s="70"/>
      <c r="I212" s="70"/>
      <c r="J212" s="70"/>
      <c r="K212" s="70"/>
      <c r="L212" s="70"/>
      <c r="M212" s="70"/>
      <c r="N212" s="71"/>
      <c r="O212" s="105"/>
    </row>
    <row r="213" spans="1:16" s="1" customFormat="1" x14ac:dyDescent="0.25">
      <c r="B213" s="50" t="s">
        <v>399</v>
      </c>
      <c r="G213" s="71"/>
      <c r="H213" s="71"/>
      <c r="I213" s="71"/>
      <c r="J213" s="71"/>
      <c r="K213" s="71"/>
      <c r="L213" s="71"/>
      <c r="M213" s="71"/>
      <c r="N213" s="71"/>
      <c r="O213" s="105"/>
    </row>
    <row r="214" spans="1:16" s="1" customFormat="1" x14ac:dyDescent="0.25">
      <c r="B214" s="50" t="s">
        <v>400</v>
      </c>
      <c r="G214" s="70"/>
      <c r="H214" s="70"/>
      <c r="I214" s="70"/>
      <c r="J214" s="70"/>
      <c r="K214" s="70"/>
      <c r="L214" s="70"/>
      <c r="M214" s="70"/>
      <c r="N214" s="71"/>
      <c r="O214" s="105"/>
    </row>
    <row r="215" spans="1:16" s="1" customFormat="1" x14ac:dyDescent="0.25">
      <c r="B215" s="50" t="s">
        <v>425</v>
      </c>
      <c r="G215" s="71"/>
      <c r="H215" s="71"/>
      <c r="I215" s="71"/>
      <c r="J215" s="71"/>
      <c r="K215" s="71"/>
      <c r="L215" s="71"/>
      <c r="M215" s="71"/>
      <c r="N215" s="72"/>
      <c r="O215" s="107"/>
    </row>
    <row r="216" spans="1:16" s="1" customFormat="1" ht="7.9" customHeight="1" x14ac:dyDescent="0.25">
      <c r="B216" s="75"/>
      <c r="G216" s="52"/>
      <c r="H216" s="52"/>
      <c r="I216" s="52"/>
      <c r="J216" s="52"/>
      <c r="K216" s="52"/>
      <c r="L216" s="52"/>
      <c r="M216" s="52"/>
      <c r="N216" s="52"/>
      <c r="O216" s="124"/>
    </row>
    <row r="217" spans="1:16" s="1" customFormat="1" x14ac:dyDescent="0.25">
      <c r="B217" s="35" t="s">
        <v>426</v>
      </c>
      <c r="G217" s="71"/>
      <c r="H217" s="71"/>
      <c r="I217" s="71"/>
      <c r="J217" s="71"/>
      <c r="K217" s="71"/>
      <c r="L217" s="71"/>
      <c r="M217" s="71"/>
      <c r="N217" s="188"/>
      <c r="O217" s="189"/>
    </row>
    <row r="218" spans="1:16" s="1" customFormat="1" ht="7.9" customHeight="1" x14ac:dyDescent="0.25">
      <c r="B218" s="35"/>
      <c r="G218" s="44"/>
      <c r="H218" s="44"/>
      <c r="I218" s="44"/>
      <c r="J218" s="44"/>
      <c r="K218" s="44"/>
      <c r="L218" s="44"/>
      <c r="M218" s="44"/>
      <c r="N218" s="44"/>
      <c r="O218" s="125"/>
    </row>
    <row r="219" spans="1:16" s="1" customFormat="1" x14ac:dyDescent="0.25">
      <c r="B219" s="126" t="s">
        <v>427</v>
      </c>
      <c r="C219" s="26"/>
      <c r="D219" s="26"/>
      <c r="E219" s="26"/>
      <c r="F219" s="26"/>
      <c r="G219" s="117"/>
      <c r="H219" s="117"/>
      <c r="I219" s="117"/>
      <c r="J219" s="117"/>
      <c r="K219" s="117"/>
      <c r="L219" s="117"/>
      <c r="M219" s="117"/>
      <c r="N219" s="190"/>
      <c r="O219" s="191"/>
    </row>
    <row r="220" spans="1:16" ht="14.65" customHeight="1" x14ac:dyDescent="0.25">
      <c r="B220" s="135"/>
      <c r="C220" s="114"/>
      <c r="D220" s="114"/>
      <c r="E220" s="28"/>
      <c r="F220" s="28"/>
      <c r="G220" s="114"/>
      <c r="H220" s="114"/>
      <c r="I220" s="114"/>
      <c r="J220" s="114"/>
      <c r="K220" s="28"/>
      <c r="L220" s="28"/>
      <c r="M220" s="28"/>
      <c r="N220" s="28"/>
      <c r="O220" s="1"/>
    </row>
    <row r="221" spans="1:16" x14ac:dyDescent="0.25">
      <c r="A221" t="s">
        <v>357</v>
      </c>
      <c r="B221" t="s">
        <v>357</v>
      </c>
      <c r="C221" t="s">
        <v>357</v>
      </c>
      <c r="D221" t="s">
        <v>357</v>
      </c>
      <c r="E221" t="s">
        <v>357</v>
      </c>
      <c r="F221" t="s">
        <v>357</v>
      </c>
      <c r="G221" t="s">
        <v>357</v>
      </c>
      <c r="H221" t="s">
        <v>357</v>
      </c>
      <c r="I221" t="s">
        <v>357</v>
      </c>
      <c r="J221" t="s">
        <v>357</v>
      </c>
      <c r="K221" t="s">
        <v>357</v>
      </c>
      <c r="L221" t="s">
        <v>357</v>
      </c>
      <c r="M221" t="s">
        <v>357</v>
      </c>
      <c r="N221" t="s">
        <v>357</v>
      </c>
      <c r="O221" t="s">
        <v>357</v>
      </c>
      <c r="P221" t="s">
        <v>357</v>
      </c>
    </row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2:B87" xr:uid="{00000000-0002-0000-0600-000000000000}">
      <formula1>Municípios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70C0"/>
  </sheetPr>
  <dimension ref="A2:P257"/>
  <sheetViews>
    <sheetView showGridLines="0" zoomScale="85" zoomScaleNormal="85" workbookViewId="0">
      <pane ySplit="3" topLeftCell="A181" activePane="bottomLeft" state="frozen"/>
      <selection activeCell="B28" sqref="B28"/>
      <selection pane="bottomLeft" activeCell="B197" sqref="B197"/>
    </sheetView>
  </sheetViews>
  <sheetFormatPr defaultColWidth="0" defaultRowHeight="15" customHeight="1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7" width="9.140625" hidden="1" customWidth="1"/>
    <col min="18" max="16384" width="9.140625" hidden="1"/>
  </cols>
  <sheetData>
    <row r="2" spans="2:15" s="2" customFormat="1" ht="30" customHeight="1" x14ac:dyDescent="0.25">
      <c r="B2" s="3" t="s">
        <v>441</v>
      </c>
      <c r="C2" s="197"/>
      <c r="D2" s="389" t="s">
        <v>442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/>
      <c r="C19" s="179"/>
      <c r="D19" s="323"/>
      <c r="E19" s="180"/>
      <c r="F19" s="129"/>
      <c r="G19" s="324"/>
      <c r="H19" s="324"/>
      <c r="I19" s="324"/>
      <c r="J19" s="324"/>
      <c r="K19" s="324"/>
      <c r="L19" s="324"/>
      <c r="M19" s="325"/>
      <c r="N19" s="325"/>
      <c r="O19" s="326"/>
    </row>
    <row r="20" spans="2:15" x14ac:dyDescent="0.25">
      <c r="B20" s="186"/>
      <c r="C20" s="181"/>
      <c r="D20" s="327"/>
      <c r="E20" s="182"/>
      <c r="F20" s="130"/>
      <c r="G20" s="328"/>
      <c r="H20" s="329"/>
      <c r="I20" s="329"/>
      <c r="J20" s="329"/>
      <c r="K20" s="329"/>
      <c r="L20" s="329"/>
      <c r="M20" s="329"/>
      <c r="N20" s="329"/>
      <c r="O20" s="330"/>
    </row>
    <row r="21" spans="2:15" x14ac:dyDescent="0.25">
      <c r="B21" s="186"/>
      <c r="C21" s="181"/>
      <c r="D21" s="327"/>
      <c r="E21" s="182"/>
      <c r="F21" s="130"/>
      <c r="G21" s="328"/>
      <c r="H21" s="329"/>
      <c r="I21" s="329"/>
      <c r="J21" s="329"/>
      <c r="K21" s="329"/>
      <c r="L21" s="329"/>
      <c r="M21" s="329"/>
      <c r="N21" s="329"/>
      <c r="O21" s="330"/>
    </row>
    <row r="22" spans="2:15" x14ac:dyDescent="0.25">
      <c r="B22" s="186"/>
      <c r="C22" s="181"/>
      <c r="D22" s="327"/>
      <c r="E22" s="182"/>
      <c r="F22" s="130"/>
      <c r="G22" s="324"/>
      <c r="H22" s="329"/>
      <c r="I22" s="329"/>
      <c r="J22" s="329"/>
      <c r="K22" s="329"/>
      <c r="L22" s="329"/>
      <c r="M22" s="329"/>
      <c r="N22" s="329"/>
      <c r="O22" s="330"/>
    </row>
    <row r="23" spans="2:15" x14ac:dyDescent="0.25">
      <c r="B23" s="186"/>
      <c r="C23" s="181"/>
      <c r="D23" s="327"/>
      <c r="E23" s="182"/>
      <c r="F23" s="130"/>
      <c r="G23" s="328"/>
      <c r="H23" s="329"/>
      <c r="I23" s="329"/>
      <c r="J23" s="329"/>
      <c r="K23" s="329"/>
      <c r="L23" s="329"/>
      <c r="M23" s="329"/>
      <c r="N23" s="329"/>
      <c r="O23" s="330"/>
    </row>
    <row r="24" spans="2:15" x14ac:dyDescent="0.25">
      <c r="B24" s="186"/>
      <c r="C24" s="181"/>
      <c r="D24" s="327"/>
      <c r="E24" s="182"/>
      <c r="F24" s="130"/>
      <c r="G24" s="328"/>
      <c r="H24" s="329"/>
      <c r="I24" s="329"/>
      <c r="J24" s="329"/>
      <c r="K24" s="329"/>
      <c r="L24" s="329"/>
      <c r="M24" s="329"/>
      <c r="N24" s="329"/>
      <c r="O24" s="330"/>
    </row>
    <row r="25" spans="2:15" x14ac:dyDescent="0.25">
      <c r="B25" s="186"/>
      <c r="C25" s="181"/>
      <c r="D25" s="327"/>
      <c r="E25" s="182"/>
      <c r="F25" s="130"/>
      <c r="G25" s="328"/>
      <c r="H25" s="329"/>
      <c r="I25" s="329"/>
      <c r="J25" s="329"/>
      <c r="K25" s="329"/>
      <c r="L25" s="329"/>
      <c r="M25" s="329"/>
      <c r="N25" s="329"/>
      <c r="O25" s="330"/>
    </row>
    <row r="26" spans="2:15" x14ac:dyDescent="0.25">
      <c r="B26" s="186"/>
      <c r="C26" s="181"/>
      <c r="D26" s="327"/>
      <c r="E26" s="182"/>
      <c r="F26" s="130"/>
      <c r="G26" s="328"/>
      <c r="H26" s="329"/>
      <c r="I26" s="329"/>
      <c r="J26" s="329"/>
      <c r="K26" s="329"/>
      <c r="L26" s="329"/>
      <c r="M26" s="329"/>
      <c r="N26" s="329"/>
      <c r="O26" s="330"/>
    </row>
    <row r="27" spans="2:15" x14ac:dyDescent="0.25">
      <c r="B27" s="186"/>
      <c r="C27" s="181"/>
      <c r="D27" s="327"/>
      <c r="E27" s="182"/>
      <c r="F27" s="130"/>
      <c r="G27" s="328"/>
      <c r="H27" s="329"/>
      <c r="I27" s="329"/>
      <c r="J27" s="329"/>
      <c r="K27" s="329"/>
      <c r="L27" s="329"/>
      <c r="M27" s="329"/>
      <c r="N27" s="329"/>
      <c r="O27" s="330"/>
    </row>
    <row r="28" spans="2:15" x14ac:dyDescent="0.25">
      <c r="B28" s="186"/>
      <c r="C28" s="181"/>
      <c r="D28" s="327"/>
      <c r="E28" s="182"/>
      <c r="F28" s="130"/>
      <c r="G28" s="328"/>
      <c r="H28" s="329"/>
      <c r="I28" s="329"/>
      <c r="J28" s="329"/>
      <c r="K28" s="329"/>
      <c r="L28" s="329"/>
      <c r="M28" s="329"/>
      <c r="N28" s="329"/>
      <c r="O28" s="330"/>
    </row>
    <row r="29" spans="2:15" x14ac:dyDescent="0.25">
      <c r="B29" s="186"/>
      <c r="C29" s="181"/>
      <c r="D29" s="327"/>
      <c r="E29" s="182"/>
      <c r="F29" s="130"/>
      <c r="G29" s="328"/>
      <c r="H29" s="329"/>
      <c r="I29" s="329"/>
      <c r="J29" s="329"/>
      <c r="K29" s="329"/>
      <c r="L29" s="329"/>
      <c r="M29" s="329"/>
      <c r="N29" s="329"/>
      <c r="O29" s="330"/>
    </row>
    <row r="30" spans="2:15" x14ac:dyDescent="0.25">
      <c r="B30" s="186"/>
      <c r="C30" s="181"/>
      <c r="D30" s="327"/>
      <c r="E30" s="182"/>
      <c r="F30" s="130"/>
      <c r="G30" s="328"/>
      <c r="H30" s="329"/>
      <c r="I30" s="329"/>
      <c r="J30" s="329"/>
      <c r="K30" s="329"/>
      <c r="L30" s="329"/>
      <c r="M30" s="329"/>
      <c r="N30" s="329"/>
      <c r="O30" s="330"/>
    </row>
    <row r="31" spans="2:15" x14ac:dyDescent="0.25">
      <c r="B31" s="186"/>
      <c r="C31" s="181"/>
      <c r="D31" s="327"/>
      <c r="E31" s="182"/>
      <c r="F31" s="130"/>
      <c r="G31" s="328"/>
      <c r="H31" s="329"/>
      <c r="I31" s="329"/>
      <c r="J31" s="329"/>
      <c r="K31" s="329"/>
      <c r="L31" s="329"/>
      <c r="M31" s="329"/>
      <c r="N31" s="329"/>
      <c r="O31" s="330"/>
    </row>
    <row r="32" spans="2:15" x14ac:dyDescent="0.25">
      <c r="B32" s="186"/>
      <c r="C32" s="181"/>
      <c r="D32" s="327"/>
      <c r="E32" s="182"/>
      <c r="F32" s="130"/>
      <c r="G32" s="328"/>
      <c r="H32" s="329"/>
      <c r="I32" s="329"/>
      <c r="J32" s="329"/>
      <c r="K32" s="329"/>
      <c r="L32" s="329"/>
      <c r="M32" s="329"/>
      <c r="N32" s="329"/>
      <c r="O32" s="330"/>
    </row>
    <row r="33" spans="2:15" x14ac:dyDescent="0.25">
      <c r="B33" s="186"/>
      <c r="C33" s="181"/>
      <c r="D33" s="327"/>
      <c r="E33" s="182"/>
      <c r="F33" s="130"/>
      <c r="G33" s="328"/>
      <c r="H33" s="329"/>
      <c r="I33" s="329"/>
      <c r="J33" s="329"/>
      <c r="K33" s="329"/>
      <c r="L33" s="329"/>
      <c r="M33" s="329"/>
      <c r="N33" s="329"/>
      <c r="O33" s="330"/>
    </row>
    <row r="34" spans="2:15" x14ac:dyDescent="0.25">
      <c r="B34" s="186"/>
      <c r="C34" s="181"/>
      <c r="D34" s="327"/>
      <c r="E34" s="182"/>
      <c r="F34" s="130"/>
      <c r="G34" s="328"/>
      <c r="H34" s="329"/>
      <c r="I34" s="329"/>
      <c r="J34" s="329"/>
      <c r="K34" s="329"/>
      <c r="L34" s="329"/>
      <c r="M34" s="329"/>
      <c r="N34" s="329"/>
      <c r="O34" s="330"/>
    </row>
    <row r="35" spans="2:15" x14ac:dyDescent="0.25">
      <c r="B35" s="186"/>
      <c r="C35" s="181"/>
      <c r="D35" s="327"/>
      <c r="E35" s="182"/>
      <c r="F35" s="130"/>
      <c r="G35" s="328"/>
      <c r="H35" s="329"/>
      <c r="I35" s="329"/>
      <c r="J35" s="329"/>
      <c r="K35" s="329"/>
      <c r="L35" s="329"/>
      <c r="M35" s="329"/>
      <c r="N35" s="329"/>
      <c r="O35" s="330"/>
    </row>
    <row r="36" spans="2:15" x14ac:dyDescent="0.25">
      <c r="B36" s="186"/>
      <c r="C36" s="181"/>
      <c r="D36" s="327"/>
      <c r="E36" s="182"/>
      <c r="F36" s="130"/>
      <c r="G36" s="328"/>
      <c r="H36" s="329"/>
      <c r="I36" s="329"/>
      <c r="J36" s="329"/>
      <c r="K36" s="329"/>
      <c r="L36" s="329"/>
      <c r="M36" s="329"/>
      <c r="N36" s="329"/>
      <c r="O36" s="330"/>
    </row>
    <row r="37" spans="2:15" x14ac:dyDescent="0.25">
      <c r="B37" s="186"/>
      <c r="C37" s="181"/>
      <c r="D37" s="327"/>
      <c r="E37" s="182"/>
      <c r="F37" s="130"/>
      <c r="G37" s="328"/>
      <c r="H37" s="329"/>
      <c r="I37" s="329"/>
      <c r="J37" s="329"/>
      <c r="K37" s="329"/>
      <c r="L37" s="329"/>
      <c r="M37" s="329"/>
      <c r="N37" s="329"/>
      <c r="O37" s="330"/>
    </row>
    <row r="38" spans="2:15" x14ac:dyDescent="0.25">
      <c r="B38" s="186"/>
      <c r="C38" s="181"/>
      <c r="D38" s="327"/>
      <c r="E38" s="182"/>
      <c r="F38" s="130"/>
      <c r="G38" s="328"/>
      <c r="H38" s="329"/>
      <c r="I38" s="329"/>
      <c r="J38" s="329"/>
      <c r="K38" s="329"/>
      <c r="L38" s="329"/>
      <c r="M38" s="329"/>
      <c r="N38" s="329"/>
      <c r="O38" s="330"/>
    </row>
    <row r="39" spans="2:15" x14ac:dyDescent="0.25">
      <c r="B39" s="186"/>
      <c r="C39" s="181"/>
      <c r="D39" s="327"/>
      <c r="E39" s="182"/>
      <c r="F39" s="130"/>
      <c r="G39" s="328"/>
      <c r="H39" s="329"/>
      <c r="I39" s="329"/>
      <c r="J39" s="329"/>
      <c r="K39" s="329"/>
      <c r="L39" s="329"/>
      <c r="M39" s="329"/>
      <c r="N39" s="329"/>
      <c r="O39" s="330"/>
    </row>
    <row r="40" spans="2:15" x14ac:dyDescent="0.25">
      <c r="B40" s="186"/>
      <c r="C40" s="181"/>
      <c r="D40" s="327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27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27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3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5" spans="2:15" ht="27" customHeight="1" x14ac:dyDescent="0.25">
      <c r="B45" s="29" t="s">
        <v>450</v>
      </c>
      <c r="C45" s="43"/>
      <c r="D45" s="43"/>
      <c r="E45" s="30"/>
      <c r="F45" s="30"/>
      <c r="G45" s="306"/>
      <c r="H45" s="306"/>
      <c r="I45" s="306"/>
      <c r="J45" s="306"/>
      <c r="K45" s="306"/>
      <c r="L45" s="306"/>
      <c r="M45" s="306"/>
      <c r="N45" s="306"/>
      <c r="O45" s="307"/>
    </row>
    <row r="46" spans="2:15" ht="4.9000000000000004" customHeight="1" x14ac:dyDescent="0.25">
      <c r="B46" s="24"/>
      <c r="O46" s="23"/>
    </row>
    <row r="47" spans="2:15" s="1" customFormat="1" ht="30" customHeight="1" x14ac:dyDescent="0.25">
      <c r="B47" s="4" t="s">
        <v>451</v>
      </c>
      <c r="C47" s="132"/>
      <c r="D47" s="132"/>
      <c r="E47" s="132"/>
      <c r="F47" s="132"/>
      <c r="G47" s="306">
        <v>2023</v>
      </c>
      <c r="H47" s="306">
        <f t="shared" ref="H47:N47" si="1">+G47+1</f>
        <v>2024</v>
      </c>
      <c r="I47" s="306">
        <f t="shared" si="1"/>
        <v>2025</v>
      </c>
      <c r="J47" s="306">
        <f t="shared" si="1"/>
        <v>2026</v>
      </c>
      <c r="K47" s="306">
        <f t="shared" si="1"/>
        <v>2027</v>
      </c>
      <c r="L47" s="306">
        <f t="shared" si="1"/>
        <v>2028</v>
      </c>
      <c r="M47" s="306">
        <f t="shared" si="1"/>
        <v>2029</v>
      </c>
      <c r="N47" s="306">
        <f t="shared" si="1"/>
        <v>2030</v>
      </c>
      <c r="O47" s="302" t="s">
        <v>449</v>
      </c>
    </row>
    <row r="48" spans="2:15" s="1" customFormat="1" ht="4.9000000000000004" customHeight="1" x14ac:dyDescent="0.25">
      <c r="B48" s="17"/>
      <c r="O48" s="6"/>
    </row>
    <row r="49" spans="2:15" s="1" customFormat="1" x14ac:dyDescent="0.25">
      <c r="B49" s="31" t="s">
        <v>388</v>
      </c>
      <c r="G49" s="310">
        <f t="shared" ref="G49:O49" si="2">SUM(G52:G87)</f>
        <v>0</v>
      </c>
      <c r="H49" s="310">
        <f t="shared" si="2"/>
        <v>0</v>
      </c>
      <c r="I49" s="310">
        <f t="shared" si="2"/>
        <v>0</v>
      </c>
      <c r="J49" s="310">
        <f t="shared" si="2"/>
        <v>0</v>
      </c>
      <c r="K49" s="310">
        <f t="shared" si="2"/>
        <v>0</v>
      </c>
      <c r="L49" s="310">
        <f t="shared" si="2"/>
        <v>0</v>
      </c>
      <c r="M49" s="310">
        <f t="shared" si="2"/>
        <v>0</v>
      </c>
      <c r="N49" s="310">
        <f t="shared" si="2"/>
        <v>0</v>
      </c>
      <c r="O49" s="311">
        <f t="shared" si="2"/>
        <v>0</v>
      </c>
    </row>
    <row r="50" spans="2:15" s="1" customFormat="1" ht="3" customHeight="1" x14ac:dyDescent="0.25">
      <c r="B50" s="14"/>
      <c r="G50" s="21"/>
      <c r="H50" s="21"/>
      <c r="I50" s="21"/>
      <c r="J50" s="21"/>
      <c r="K50" s="21"/>
      <c r="L50" s="21"/>
      <c r="M50" s="21"/>
      <c r="N50" s="21"/>
      <c r="O50" s="33"/>
    </row>
    <row r="51" spans="2:15" s="1" customFormat="1" x14ac:dyDescent="0.25">
      <c r="B51" s="5" t="s">
        <v>389</v>
      </c>
      <c r="G51"/>
      <c r="N51" s="21"/>
      <c r="O51" s="33"/>
    </row>
    <row r="52" spans="2:15" s="1" customFormat="1" x14ac:dyDescent="0.25">
      <c r="B52" s="102"/>
      <c r="G52" s="70"/>
      <c r="H52" s="70"/>
      <c r="I52" s="70"/>
      <c r="J52" s="70"/>
      <c r="K52" s="70"/>
      <c r="L52" s="70"/>
      <c r="M52" s="70"/>
      <c r="N52" s="70"/>
      <c r="O52" s="103"/>
    </row>
    <row r="53" spans="2:15" s="1" customFormat="1" x14ac:dyDescent="0.25">
      <c r="B53" s="104"/>
      <c r="G53" s="70"/>
      <c r="H53" s="71"/>
      <c r="I53" s="71"/>
      <c r="J53" s="71"/>
      <c r="K53" s="71"/>
      <c r="L53" s="71"/>
      <c r="M53" s="71"/>
      <c r="N53" s="71"/>
      <c r="O53" s="105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1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6"/>
      <c r="G87" s="72"/>
      <c r="H87" s="72"/>
      <c r="I87" s="72"/>
      <c r="J87" s="72"/>
      <c r="K87" s="72"/>
      <c r="L87" s="72"/>
      <c r="M87" s="72"/>
      <c r="N87" s="72"/>
      <c r="O87" s="107"/>
    </row>
    <row r="88" spans="2:15" s="1" customFormat="1" ht="4.9000000000000004" customHeight="1" x14ac:dyDescent="0.25">
      <c r="B88" s="31"/>
      <c r="G88" s="21"/>
      <c r="H88" s="21"/>
      <c r="I88" s="21"/>
      <c r="J88" s="21"/>
      <c r="K88" s="21"/>
      <c r="L88" s="21"/>
      <c r="M88" s="21"/>
      <c r="N88" s="21"/>
      <c r="O88" s="33"/>
    </row>
    <row r="89" spans="2:15" s="1" customFormat="1" x14ac:dyDescent="0.25">
      <c r="B89" s="31" t="s">
        <v>390</v>
      </c>
      <c r="G89" s="310">
        <f t="shared" ref="G89:O89" si="3">SUM(G90:G95,G132:G138,G140:G141)</f>
        <v>0</v>
      </c>
      <c r="H89" s="310">
        <f t="shared" si="3"/>
        <v>0</v>
      </c>
      <c r="I89" s="310">
        <f t="shared" si="3"/>
        <v>0</v>
      </c>
      <c r="J89" s="310">
        <f t="shared" si="3"/>
        <v>0</v>
      </c>
      <c r="K89" s="310">
        <f t="shared" si="3"/>
        <v>0</v>
      </c>
      <c r="L89" s="310">
        <f t="shared" si="3"/>
        <v>0</v>
      </c>
      <c r="M89" s="310">
        <f t="shared" si="3"/>
        <v>0</v>
      </c>
      <c r="N89" s="310">
        <f t="shared" si="3"/>
        <v>0</v>
      </c>
      <c r="O89" s="311">
        <f t="shared" si="3"/>
        <v>0</v>
      </c>
    </row>
    <row r="90" spans="2:15" s="1" customFormat="1" x14ac:dyDescent="0.25">
      <c r="B90" s="5" t="s">
        <v>391</v>
      </c>
      <c r="E90"/>
      <c r="G90" s="72"/>
      <c r="H90" s="72"/>
      <c r="I90" s="72"/>
      <c r="J90" s="72"/>
      <c r="K90" s="72"/>
      <c r="L90" s="72"/>
      <c r="M90" s="72"/>
      <c r="N90" s="70"/>
      <c r="O90" s="103"/>
    </row>
    <row r="91" spans="2:15" s="1" customFormat="1" x14ac:dyDescent="0.25">
      <c r="B91" s="5" t="s">
        <v>392</v>
      </c>
      <c r="G91" s="72"/>
      <c r="H91" s="72"/>
      <c r="I91" s="72"/>
      <c r="J91" s="72"/>
      <c r="K91" s="72"/>
      <c r="L91" s="72"/>
      <c r="M91" s="72"/>
      <c r="N91" s="71"/>
      <c r="O91" s="105"/>
    </row>
    <row r="92" spans="2:15" s="1" customFormat="1" x14ac:dyDescent="0.25">
      <c r="B92" s="5" t="s">
        <v>393</v>
      </c>
      <c r="G92" s="72"/>
      <c r="H92" s="72"/>
      <c r="I92" s="72"/>
      <c r="J92" s="72"/>
      <c r="K92" s="72"/>
      <c r="L92" s="72"/>
      <c r="M92" s="72"/>
      <c r="N92" s="72"/>
      <c r="O92" s="107"/>
    </row>
    <row r="93" spans="2:15" s="1" customFormat="1" x14ac:dyDescent="0.25">
      <c r="B93" s="50" t="s">
        <v>394</v>
      </c>
      <c r="O93" s="6"/>
    </row>
    <row r="94" spans="2:15" s="1" customFormat="1" ht="3" customHeight="1" x14ac:dyDescent="0.25">
      <c r="B94" s="14"/>
      <c r="G94" s="21"/>
      <c r="H94" s="21"/>
      <c r="I94" s="21"/>
      <c r="J94" s="21"/>
      <c r="K94" s="21"/>
      <c r="L94" s="21"/>
      <c r="M94" s="21"/>
      <c r="N94" s="21"/>
      <c r="O94" s="33"/>
    </row>
    <row r="95" spans="2:15" s="1" customFormat="1" x14ac:dyDescent="0.25">
      <c r="B95" s="34" t="s">
        <v>389</v>
      </c>
      <c r="E95"/>
      <c r="G95" s="310">
        <f t="shared" ref="G95:O95" si="4">SUM(G96:G131)</f>
        <v>0</v>
      </c>
      <c r="H95" s="310">
        <f t="shared" si="4"/>
        <v>0</v>
      </c>
      <c r="I95" s="310">
        <f t="shared" si="4"/>
        <v>0</v>
      </c>
      <c r="J95" s="310">
        <f t="shared" si="4"/>
        <v>0</v>
      </c>
      <c r="K95" s="310">
        <f t="shared" si="4"/>
        <v>0</v>
      </c>
      <c r="L95" s="310">
        <f t="shared" si="4"/>
        <v>0</v>
      </c>
      <c r="M95" s="310">
        <f t="shared" si="4"/>
        <v>0</v>
      </c>
      <c r="N95" s="310">
        <f t="shared" si="4"/>
        <v>0</v>
      </c>
      <c r="O95" s="311">
        <f t="shared" si="4"/>
        <v>0</v>
      </c>
    </row>
    <row r="96" spans="2:15" s="1" customFormat="1" x14ac:dyDescent="0.25">
      <c r="B96" s="335">
        <f t="shared" ref="B96:B131" si="5">B52</f>
        <v>0</v>
      </c>
      <c r="G96" s="70"/>
      <c r="H96" s="70"/>
      <c r="I96" s="70"/>
      <c r="J96" s="70"/>
      <c r="K96" s="70"/>
      <c r="L96" s="70"/>
      <c r="M96" s="70"/>
      <c r="N96" s="70"/>
      <c r="O96" s="103"/>
    </row>
    <row r="97" spans="2:15" s="1" customFormat="1" x14ac:dyDescent="0.25">
      <c r="B97" s="336">
        <f t="shared" si="5"/>
        <v>0</v>
      </c>
      <c r="G97" s="71"/>
      <c r="H97" s="71"/>
      <c r="I97" s="71"/>
      <c r="J97" s="71"/>
      <c r="K97" s="71"/>
      <c r="L97" s="71"/>
      <c r="M97" s="71"/>
      <c r="N97" s="71"/>
      <c r="O97" s="105"/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7">
        <f t="shared" si="5"/>
        <v>0</v>
      </c>
      <c r="G131" s="72"/>
      <c r="H131" s="72"/>
      <c r="I131" s="72"/>
      <c r="J131" s="72"/>
      <c r="K131" s="72"/>
      <c r="L131" s="72"/>
      <c r="M131" s="72"/>
      <c r="N131" s="71"/>
      <c r="O131" s="105"/>
    </row>
    <row r="132" spans="2:15" s="1" customFormat="1" x14ac:dyDescent="0.25">
      <c r="B132" s="5" t="s">
        <v>395</v>
      </c>
      <c r="E132"/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396</v>
      </c>
      <c r="G133" s="72"/>
      <c r="H133" s="72"/>
      <c r="I133" s="72"/>
      <c r="J133" s="72"/>
      <c r="K133" s="72"/>
      <c r="L133" s="72"/>
      <c r="M133" s="72"/>
      <c r="N133" s="71"/>
      <c r="O133" s="105"/>
    </row>
    <row r="134" spans="2:15" s="1" customFormat="1" x14ac:dyDescent="0.25">
      <c r="B134" s="5" t="s">
        <v>397</v>
      </c>
      <c r="G134" s="72"/>
      <c r="H134" s="72"/>
      <c r="I134" s="72"/>
      <c r="J134" s="72"/>
      <c r="K134" s="72"/>
      <c r="L134" s="72"/>
      <c r="M134" s="72"/>
      <c r="N134" s="71"/>
      <c r="O134" s="105"/>
    </row>
    <row r="135" spans="2:15" s="1" customFormat="1" x14ac:dyDescent="0.25">
      <c r="B135" s="5" t="s">
        <v>398</v>
      </c>
      <c r="G135" s="72"/>
      <c r="H135" s="72"/>
      <c r="I135" s="72"/>
      <c r="J135" s="72"/>
      <c r="K135" s="72"/>
      <c r="L135" s="72"/>
      <c r="M135" s="72"/>
      <c r="N135" s="71"/>
      <c r="O135" s="105"/>
    </row>
    <row r="136" spans="2:15" s="1" customFormat="1" x14ac:dyDescent="0.25">
      <c r="B136" s="5" t="s">
        <v>399</v>
      </c>
      <c r="G136" s="72"/>
      <c r="H136" s="72"/>
      <c r="I136" s="72"/>
      <c r="J136" s="72"/>
      <c r="K136" s="72"/>
      <c r="L136" s="72"/>
      <c r="M136" s="72"/>
      <c r="N136" s="71"/>
      <c r="O136" s="105"/>
    </row>
    <row r="137" spans="2:15" s="1" customFormat="1" x14ac:dyDescent="0.25">
      <c r="B137" s="5" t="s">
        <v>400</v>
      </c>
      <c r="G137" s="72"/>
      <c r="H137" s="72"/>
      <c r="I137" s="72"/>
      <c r="J137" s="72"/>
      <c r="K137" s="72"/>
      <c r="L137" s="72"/>
      <c r="M137" s="72"/>
      <c r="N137" s="71"/>
      <c r="O137" s="105"/>
    </row>
    <row r="138" spans="2:15" s="1" customFormat="1" x14ac:dyDescent="0.25">
      <c r="B138" s="5" t="s">
        <v>401</v>
      </c>
      <c r="G138" s="72"/>
      <c r="H138" s="72"/>
      <c r="I138" s="72"/>
      <c r="J138" s="72"/>
      <c r="K138" s="72"/>
      <c r="L138" s="72"/>
      <c r="M138" s="72"/>
      <c r="N138" s="72"/>
      <c r="O138" s="107"/>
    </row>
    <row r="139" spans="2:15" s="1" customFormat="1" x14ac:dyDescent="0.25">
      <c r="B139" s="50" t="s">
        <v>72</v>
      </c>
      <c r="G139" s="21"/>
      <c r="H139" s="21"/>
      <c r="I139" s="21"/>
      <c r="J139" s="21"/>
      <c r="K139" s="21"/>
      <c r="L139" s="21"/>
      <c r="M139" s="21"/>
      <c r="N139" s="21"/>
      <c r="O139" s="33"/>
    </row>
    <row r="140" spans="2:15" s="1" customFormat="1" x14ac:dyDescent="0.25">
      <c r="B140" s="338"/>
      <c r="G140" s="70"/>
      <c r="H140" s="70"/>
      <c r="I140" s="70"/>
      <c r="J140" s="70"/>
      <c r="K140" s="70"/>
      <c r="L140" s="70"/>
      <c r="M140" s="70"/>
      <c r="N140" s="70"/>
      <c r="O140" s="103"/>
    </row>
    <row r="141" spans="2:15" s="1" customFormat="1" x14ac:dyDescent="0.25">
      <c r="B141" s="313"/>
      <c r="G141" s="71"/>
      <c r="H141" s="71"/>
      <c r="I141" s="71"/>
      <c r="J141" s="71"/>
      <c r="K141" s="71"/>
      <c r="L141" s="71"/>
      <c r="M141" s="71"/>
      <c r="N141" s="72"/>
      <c r="O141" s="107"/>
    </row>
    <row r="142" spans="2:15" s="1" customFormat="1" x14ac:dyDescent="0.25">
      <c r="B142" s="45"/>
      <c r="G142" s="21"/>
      <c r="H142" s="21"/>
      <c r="I142" s="21"/>
      <c r="J142" s="21"/>
      <c r="K142" s="21"/>
      <c r="L142" s="21"/>
      <c r="M142" s="21"/>
      <c r="N142" s="21"/>
      <c r="O142" s="33"/>
    </row>
    <row r="143" spans="2:15" s="1" customFormat="1" ht="30" customHeight="1" x14ac:dyDescent="0.25">
      <c r="B143" s="29" t="s">
        <v>406</v>
      </c>
      <c r="C143" s="132"/>
      <c r="D143" s="132"/>
      <c r="E143" s="132"/>
      <c r="F143" s="132"/>
      <c r="G143" s="306">
        <v>2023</v>
      </c>
      <c r="H143" s="306">
        <f t="shared" ref="H143:N143" si="6">+G143+1</f>
        <v>2024</v>
      </c>
      <c r="I143" s="306">
        <f t="shared" si="6"/>
        <v>2025</v>
      </c>
      <c r="J143" s="306">
        <f t="shared" si="6"/>
        <v>2026</v>
      </c>
      <c r="K143" s="306">
        <f t="shared" si="6"/>
        <v>2027</v>
      </c>
      <c r="L143" s="306">
        <f t="shared" si="6"/>
        <v>2028</v>
      </c>
      <c r="M143" s="306">
        <f t="shared" si="6"/>
        <v>2029</v>
      </c>
      <c r="N143" s="306">
        <f t="shared" si="6"/>
        <v>2030</v>
      </c>
      <c r="O143" s="302" t="s">
        <v>449</v>
      </c>
    </row>
    <row r="144" spans="2:15" s="1" customFormat="1" x14ac:dyDescent="0.25">
      <c r="B144" s="116"/>
      <c r="O144" s="6"/>
    </row>
    <row r="145" spans="2:15" s="1" customFormat="1" x14ac:dyDescent="0.25">
      <c r="B145" s="75" t="s">
        <v>376</v>
      </c>
      <c r="O145" s="6"/>
    </row>
    <row r="146" spans="2:15" s="1" customFormat="1" x14ac:dyDescent="0.25">
      <c r="B146" s="317">
        <f>'3_Atividade_METAS_Alta'!B110</f>
        <v>0</v>
      </c>
      <c r="G146" s="71"/>
      <c r="H146" s="71"/>
      <c r="I146" s="71"/>
      <c r="J146" s="71"/>
      <c r="K146" s="71"/>
      <c r="L146" s="71"/>
      <c r="M146" s="71"/>
      <c r="N146" s="70"/>
      <c r="O146" s="103"/>
    </row>
    <row r="147" spans="2:15" s="1" customFormat="1" x14ac:dyDescent="0.25">
      <c r="B147" s="317">
        <f>'3_Atividade_METAS_Alta'!B111</f>
        <v>0</v>
      </c>
      <c r="G147" s="71"/>
      <c r="H147" s="71"/>
      <c r="I147" s="71"/>
      <c r="J147" s="71"/>
      <c r="K147" s="71"/>
      <c r="L147" s="71"/>
      <c r="M147" s="71"/>
      <c r="N147" s="71"/>
      <c r="O147" s="105"/>
    </row>
    <row r="148" spans="2:15" s="1" customFormat="1" x14ac:dyDescent="0.25">
      <c r="B148" s="317">
        <f>'3_Atividade_METAS_Alta'!B112</f>
        <v>0</v>
      </c>
      <c r="G148" s="71"/>
      <c r="H148" s="71"/>
      <c r="I148" s="71"/>
      <c r="J148" s="71"/>
      <c r="K148" s="71"/>
      <c r="L148" s="71"/>
      <c r="M148" s="71"/>
      <c r="N148" s="71"/>
      <c r="O148" s="105"/>
    </row>
    <row r="149" spans="2:15" s="1" customFormat="1" x14ac:dyDescent="0.25">
      <c r="B149" s="317">
        <f>'3_Atividade_METAS_Alta'!B113</f>
        <v>0</v>
      </c>
      <c r="G149" s="71"/>
      <c r="H149" s="71"/>
      <c r="I149" s="71"/>
      <c r="J149" s="71"/>
      <c r="K149" s="71"/>
      <c r="L149" s="71"/>
      <c r="M149" s="71"/>
      <c r="N149" s="71"/>
      <c r="O149" s="105"/>
    </row>
    <row r="150" spans="2:15" s="1" customFormat="1" x14ac:dyDescent="0.25">
      <c r="B150" s="317">
        <f>'3_Atividade_METAS_Alta'!B114</f>
        <v>0</v>
      </c>
      <c r="G150" s="71"/>
      <c r="H150" s="71"/>
      <c r="I150" s="71"/>
      <c r="J150" s="71"/>
      <c r="K150" s="71"/>
      <c r="L150" s="71"/>
      <c r="M150" s="71"/>
      <c r="N150" s="71"/>
      <c r="O150" s="105"/>
    </row>
    <row r="151" spans="2:15" s="1" customFormat="1" x14ac:dyDescent="0.25">
      <c r="B151" s="317">
        <f>'3_Atividade_METAS_Alta'!B115</f>
        <v>0</v>
      </c>
      <c r="G151" s="71"/>
      <c r="H151" s="71"/>
      <c r="I151" s="71"/>
      <c r="J151" s="71"/>
      <c r="K151" s="71"/>
      <c r="L151" s="71"/>
      <c r="M151" s="71"/>
      <c r="N151" s="71"/>
      <c r="O151" s="105"/>
    </row>
    <row r="152" spans="2:15" s="1" customFormat="1" x14ac:dyDescent="0.25">
      <c r="B152" s="317">
        <f>'3_Atividade_METAS_Alta'!B116</f>
        <v>0</v>
      </c>
      <c r="G152" s="71"/>
      <c r="H152" s="71"/>
      <c r="I152" s="71"/>
      <c r="J152" s="71"/>
      <c r="K152" s="71"/>
      <c r="L152" s="71"/>
      <c r="M152" s="71"/>
      <c r="N152" s="72"/>
      <c r="O152" s="107"/>
    </row>
    <row r="153" spans="2:15" s="1" customFormat="1" x14ac:dyDescent="0.25">
      <c r="B153" s="75" t="s">
        <v>377</v>
      </c>
      <c r="O153" s="6"/>
    </row>
    <row r="154" spans="2:15" s="1" customFormat="1" x14ac:dyDescent="0.25">
      <c r="B154" s="317">
        <f>'3_Atividade_METAS_Alta'!B118</f>
        <v>0</v>
      </c>
      <c r="G154" s="71"/>
      <c r="H154" s="71"/>
      <c r="I154" s="71"/>
      <c r="J154" s="71"/>
      <c r="K154" s="71"/>
      <c r="L154" s="71"/>
      <c r="M154" s="71"/>
      <c r="N154" s="70"/>
      <c r="O154" s="103"/>
    </row>
    <row r="155" spans="2:15" s="1" customFormat="1" x14ac:dyDescent="0.25">
      <c r="B155" s="317">
        <f>'3_Atividade_METAS_Alta'!B119</f>
        <v>0</v>
      </c>
      <c r="G155" s="71"/>
      <c r="H155" s="71"/>
      <c r="I155" s="71"/>
      <c r="J155" s="71"/>
      <c r="K155" s="71"/>
      <c r="L155" s="71"/>
      <c r="M155" s="71"/>
      <c r="N155" s="71"/>
      <c r="O155" s="105"/>
    </row>
    <row r="156" spans="2:15" s="1" customFormat="1" x14ac:dyDescent="0.25">
      <c r="B156" s="317">
        <f>'3_Atividade_METAS_Alta'!B120</f>
        <v>0</v>
      </c>
      <c r="G156" s="71"/>
      <c r="H156" s="71"/>
      <c r="I156" s="71"/>
      <c r="J156" s="71"/>
      <c r="K156" s="71"/>
      <c r="L156" s="71"/>
      <c r="M156" s="71"/>
      <c r="N156" s="71"/>
      <c r="O156" s="105"/>
    </row>
    <row r="157" spans="2:15" s="1" customFormat="1" x14ac:dyDescent="0.25">
      <c r="B157" s="317">
        <f>'3_Atividade_METAS_Alta'!B121</f>
        <v>0</v>
      </c>
      <c r="G157" s="71"/>
      <c r="H157" s="71"/>
      <c r="I157" s="71"/>
      <c r="J157" s="71"/>
      <c r="K157" s="71"/>
      <c r="L157" s="71"/>
      <c r="M157" s="71"/>
      <c r="N157" s="71"/>
      <c r="O157" s="105"/>
    </row>
    <row r="158" spans="2:15" s="1" customFormat="1" x14ac:dyDescent="0.25">
      <c r="B158" s="317">
        <f>'3_Atividade_METAS_Alta'!B122</f>
        <v>0</v>
      </c>
      <c r="G158" s="71"/>
      <c r="H158" s="71"/>
      <c r="I158" s="71"/>
      <c r="J158" s="71"/>
      <c r="K158" s="71"/>
      <c r="L158" s="71"/>
      <c r="M158" s="71"/>
      <c r="N158" s="71"/>
      <c r="O158" s="105"/>
    </row>
    <row r="159" spans="2:15" s="1" customFormat="1" x14ac:dyDescent="0.25">
      <c r="B159" s="317">
        <f>'3_Atividade_METAS_Alta'!B123</f>
        <v>0</v>
      </c>
      <c r="G159" s="71"/>
      <c r="H159" s="71"/>
      <c r="I159" s="71"/>
      <c r="J159" s="71"/>
      <c r="K159" s="71"/>
      <c r="L159" s="71"/>
      <c r="M159" s="71"/>
      <c r="N159" s="71"/>
      <c r="O159" s="105"/>
    </row>
    <row r="160" spans="2:15" s="1" customFormat="1" x14ac:dyDescent="0.25">
      <c r="B160" s="317">
        <f>'3_Atividade_METAS_Alta'!B124</f>
        <v>0</v>
      </c>
      <c r="G160" s="71"/>
      <c r="H160" s="71"/>
      <c r="I160" s="71"/>
      <c r="J160" s="71"/>
      <c r="K160" s="71"/>
      <c r="L160" s="71"/>
      <c r="M160" s="71"/>
      <c r="N160" s="72"/>
      <c r="O160" s="107"/>
    </row>
    <row r="161" spans="2:15" s="1" customFormat="1" x14ac:dyDescent="0.25">
      <c r="B161" s="75" t="s">
        <v>381</v>
      </c>
      <c r="O161" s="6"/>
    </row>
    <row r="162" spans="2:15" s="1" customFormat="1" x14ac:dyDescent="0.25">
      <c r="B162" s="317">
        <f>'3_Atividade_METAS_Alta'!B126</f>
        <v>0</v>
      </c>
      <c r="G162" s="71"/>
      <c r="H162" s="71"/>
      <c r="I162" s="71"/>
      <c r="J162" s="71"/>
      <c r="K162" s="71"/>
      <c r="L162" s="71"/>
      <c r="M162" s="71"/>
      <c r="N162" s="70"/>
      <c r="O162" s="103"/>
    </row>
    <row r="163" spans="2:15" s="1" customFormat="1" x14ac:dyDescent="0.25">
      <c r="B163" s="317">
        <f>'3_Atividade_METAS_Alta'!B127</f>
        <v>0</v>
      </c>
      <c r="G163" s="71"/>
      <c r="H163" s="71"/>
      <c r="I163" s="71"/>
      <c r="J163" s="71"/>
      <c r="K163" s="71"/>
      <c r="L163" s="71"/>
      <c r="M163" s="71"/>
      <c r="N163" s="71"/>
      <c r="O163" s="105"/>
    </row>
    <row r="164" spans="2:15" s="1" customFormat="1" x14ac:dyDescent="0.25">
      <c r="B164" s="317">
        <f>'3_Atividade_METAS_Alta'!B128</f>
        <v>0</v>
      </c>
      <c r="G164" s="71"/>
      <c r="H164" s="71"/>
      <c r="I164" s="71"/>
      <c r="J164" s="71"/>
      <c r="K164" s="71"/>
      <c r="L164" s="71"/>
      <c r="M164" s="71"/>
      <c r="N164" s="71"/>
      <c r="O164" s="105"/>
    </row>
    <row r="165" spans="2:15" s="1" customFormat="1" x14ac:dyDescent="0.25">
      <c r="B165" s="317">
        <f>'3_Atividade_METAS_Alta'!B129</f>
        <v>0</v>
      </c>
      <c r="G165" s="71"/>
      <c r="H165" s="71"/>
      <c r="I165" s="71"/>
      <c r="J165" s="71"/>
      <c r="K165" s="71"/>
      <c r="L165" s="71"/>
      <c r="M165" s="71"/>
      <c r="N165" s="71"/>
      <c r="O165" s="105"/>
    </row>
    <row r="166" spans="2:15" s="1" customFormat="1" x14ac:dyDescent="0.25">
      <c r="B166" s="317">
        <f>'3_Atividade_METAS_Alta'!B130</f>
        <v>0</v>
      </c>
      <c r="G166" s="71"/>
      <c r="H166" s="71"/>
      <c r="I166" s="71"/>
      <c r="J166" s="71"/>
      <c r="K166" s="71"/>
      <c r="L166" s="71"/>
      <c r="M166" s="71"/>
      <c r="N166" s="71"/>
      <c r="O166" s="105"/>
    </row>
    <row r="167" spans="2:15" s="1" customFormat="1" x14ac:dyDescent="0.25">
      <c r="B167" s="317">
        <f>'3_Atividade_METAS_Alta'!B131</f>
        <v>0</v>
      </c>
      <c r="G167" s="71"/>
      <c r="H167" s="71"/>
      <c r="I167" s="71"/>
      <c r="J167" s="71"/>
      <c r="K167" s="71"/>
      <c r="L167" s="71"/>
      <c r="M167" s="71"/>
      <c r="N167" s="71"/>
      <c r="O167" s="105"/>
    </row>
    <row r="168" spans="2:15" s="1" customFormat="1" x14ac:dyDescent="0.25">
      <c r="B168" s="317">
        <f>'3_Atividade_METAS_Alta'!B132</f>
        <v>0</v>
      </c>
      <c r="G168" s="71"/>
      <c r="H168" s="71"/>
      <c r="I168" s="71"/>
      <c r="J168" s="71"/>
      <c r="K168" s="71"/>
      <c r="L168" s="71"/>
      <c r="M168" s="71"/>
      <c r="N168" s="72"/>
      <c r="O168" s="107"/>
    </row>
    <row r="169" spans="2:15" s="1" customFormat="1" x14ac:dyDescent="0.25">
      <c r="B169" s="75" t="s">
        <v>382</v>
      </c>
      <c r="O169" s="6"/>
    </row>
    <row r="170" spans="2:15" s="1" customFormat="1" x14ac:dyDescent="0.25">
      <c r="B170" s="317">
        <f>'3_Atividade_METAS_Alta'!B134</f>
        <v>0</v>
      </c>
      <c r="G170" s="71"/>
      <c r="H170" s="71"/>
      <c r="I170" s="71"/>
      <c r="J170" s="71"/>
      <c r="K170" s="71"/>
      <c r="L170" s="71"/>
      <c r="M170" s="71"/>
      <c r="N170" s="70"/>
      <c r="O170" s="103"/>
    </row>
    <row r="171" spans="2:15" s="1" customFormat="1" x14ac:dyDescent="0.25">
      <c r="B171" s="317">
        <f>'3_Atividade_METAS_Alta'!B135</f>
        <v>0</v>
      </c>
      <c r="G171" s="71"/>
      <c r="H171" s="71"/>
      <c r="I171" s="71"/>
      <c r="J171" s="71"/>
      <c r="K171" s="71"/>
      <c r="L171" s="71"/>
      <c r="M171" s="71"/>
      <c r="N171" s="71"/>
      <c r="O171" s="105"/>
    </row>
    <row r="172" spans="2:15" s="1" customFormat="1" x14ac:dyDescent="0.25">
      <c r="B172" s="317">
        <f>'3_Atividade_METAS_Alta'!B136</f>
        <v>0</v>
      </c>
      <c r="G172" s="71"/>
      <c r="H172" s="71"/>
      <c r="I172" s="71"/>
      <c r="J172" s="71"/>
      <c r="K172" s="71"/>
      <c r="L172" s="71"/>
      <c r="M172" s="71"/>
      <c r="N172" s="71"/>
      <c r="O172" s="105"/>
    </row>
    <row r="173" spans="2:15" s="1" customFormat="1" x14ac:dyDescent="0.25">
      <c r="B173" s="317">
        <f>'3_Atividade_METAS_Alta'!B137</f>
        <v>0</v>
      </c>
      <c r="G173" s="71"/>
      <c r="H173" s="71"/>
      <c r="I173" s="71"/>
      <c r="J173" s="71"/>
      <c r="K173" s="71"/>
      <c r="L173" s="71"/>
      <c r="M173" s="71"/>
      <c r="N173" s="71"/>
      <c r="O173" s="105"/>
    </row>
    <row r="174" spans="2:15" s="1" customFormat="1" x14ac:dyDescent="0.25">
      <c r="B174" s="317">
        <f>'3_Atividade_METAS_Alta'!B138</f>
        <v>0</v>
      </c>
      <c r="G174" s="71"/>
      <c r="H174" s="71"/>
      <c r="I174" s="71"/>
      <c r="J174" s="71"/>
      <c r="K174" s="71"/>
      <c r="L174" s="71"/>
      <c r="M174" s="71"/>
      <c r="N174" s="71"/>
      <c r="O174" s="105"/>
    </row>
    <row r="175" spans="2:15" s="1" customFormat="1" x14ac:dyDescent="0.25">
      <c r="B175" s="317">
        <f>'3_Atividade_METAS_Alta'!B141</f>
        <v>0</v>
      </c>
      <c r="G175" s="71"/>
      <c r="H175" s="71"/>
      <c r="I175" s="71"/>
      <c r="J175" s="71"/>
      <c r="K175" s="71"/>
      <c r="L175" s="71"/>
      <c r="M175" s="71"/>
      <c r="N175" s="71"/>
      <c r="O175" s="105"/>
    </row>
    <row r="176" spans="2:15" s="1" customFormat="1" x14ac:dyDescent="0.25">
      <c r="B176" s="317">
        <f>'3_Atividade_METAS_Alta'!B142</f>
        <v>0</v>
      </c>
      <c r="G176" s="71"/>
      <c r="H176" s="71"/>
      <c r="I176" s="71"/>
      <c r="J176" s="71"/>
      <c r="K176" s="71"/>
      <c r="L176" s="71"/>
      <c r="M176" s="71"/>
      <c r="N176" s="72"/>
      <c r="O176" s="107"/>
    </row>
    <row r="177" spans="2:15" s="1" customFormat="1" x14ac:dyDescent="0.25">
      <c r="B177" s="75" t="s">
        <v>384</v>
      </c>
      <c r="O177" s="6"/>
    </row>
    <row r="178" spans="2:15" s="1" customFormat="1" x14ac:dyDescent="0.25">
      <c r="B178" s="317">
        <f>'3_Atividade_METAS_Alta'!B144</f>
        <v>0</v>
      </c>
      <c r="G178" s="72"/>
      <c r="H178" s="72"/>
      <c r="I178" s="72"/>
      <c r="J178" s="72"/>
      <c r="K178" s="72"/>
      <c r="L178" s="72"/>
      <c r="M178" s="72"/>
      <c r="N178" s="188"/>
      <c r="O178" s="189"/>
    </row>
    <row r="179" spans="2:15" s="1" customFormat="1" x14ac:dyDescent="0.25">
      <c r="B179" s="75" t="s">
        <v>407</v>
      </c>
      <c r="O179" s="6"/>
    </row>
    <row r="180" spans="2:15" s="1" customFormat="1" x14ac:dyDescent="0.25">
      <c r="B180" s="317">
        <f>'3_Atividade_METAS_Alta'!B146</f>
        <v>0</v>
      </c>
      <c r="G180" s="70"/>
      <c r="H180" s="70"/>
      <c r="I180" s="70"/>
      <c r="J180" s="70"/>
      <c r="K180" s="70"/>
      <c r="L180" s="70"/>
      <c r="M180" s="70"/>
      <c r="N180" s="70"/>
      <c r="O180" s="103"/>
    </row>
    <row r="181" spans="2:15" s="1" customFormat="1" x14ac:dyDescent="0.25">
      <c r="B181" s="317">
        <f>'3_Atividade_METAS_Alta'!B147</f>
        <v>0</v>
      </c>
      <c r="G181" s="71"/>
      <c r="H181" s="71"/>
      <c r="I181" s="71"/>
      <c r="J181" s="71"/>
      <c r="K181" s="71"/>
      <c r="L181" s="71"/>
      <c r="M181" s="71"/>
      <c r="N181" s="71"/>
      <c r="O181" s="105"/>
    </row>
    <row r="182" spans="2:15" s="1" customFormat="1" x14ac:dyDescent="0.25">
      <c r="B182" s="317">
        <f>'3_Atividade_METAS_Alta'!B148</f>
        <v>0</v>
      </c>
      <c r="G182" s="71"/>
      <c r="H182" s="71"/>
      <c r="I182" s="71"/>
      <c r="J182" s="71"/>
      <c r="K182" s="71"/>
      <c r="L182" s="71"/>
      <c r="M182" s="71"/>
      <c r="N182" s="71"/>
      <c r="O182" s="105"/>
    </row>
    <row r="183" spans="2:15" s="1" customFormat="1" x14ac:dyDescent="0.25">
      <c r="B183" s="317">
        <f>'3_Atividade_METAS_Alta'!B149</f>
        <v>0</v>
      </c>
      <c r="G183" s="71"/>
      <c r="H183" s="71"/>
      <c r="I183" s="71"/>
      <c r="J183" s="71"/>
      <c r="K183" s="71"/>
      <c r="L183" s="71"/>
      <c r="M183" s="71"/>
      <c r="N183" s="71"/>
      <c r="O183" s="105"/>
    </row>
    <row r="184" spans="2:15" s="1" customFormat="1" x14ac:dyDescent="0.25">
      <c r="B184" s="317">
        <f>'3_Atividade_METAS_Alta'!B150</f>
        <v>0</v>
      </c>
      <c r="G184" s="71"/>
      <c r="H184" s="71"/>
      <c r="I184" s="71"/>
      <c r="J184" s="71"/>
      <c r="K184" s="71"/>
      <c r="L184" s="71"/>
      <c r="M184" s="71"/>
      <c r="N184" s="71"/>
      <c r="O184" s="105"/>
    </row>
    <row r="185" spans="2:15" s="1" customFormat="1" x14ac:dyDescent="0.25">
      <c r="B185" s="317">
        <f>'3_Atividade_METAS_Alta'!B151</f>
        <v>0</v>
      </c>
      <c r="G185" s="71"/>
      <c r="H185" s="71"/>
      <c r="I185" s="71"/>
      <c r="J185" s="71"/>
      <c r="K185" s="71"/>
      <c r="L185" s="71"/>
      <c r="M185" s="71"/>
      <c r="N185" s="71"/>
      <c r="O185" s="105"/>
    </row>
    <row r="186" spans="2:15" s="1" customFormat="1" x14ac:dyDescent="0.25">
      <c r="B186" s="317">
        <f>'3_Atividade_METAS_Alta'!B152</f>
        <v>0</v>
      </c>
      <c r="G186" s="71"/>
      <c r="H186" s="71"/>
      <c r="I186" s="71"/>
      <c r="J186" s="71"/>
      <c r="K186" s="71"/>
      <c r="L186" s="71"/>
      <c r="M186" s="71"/>
      <c r="N186" s="72"/>
      <c r="O186" s="107"/>
    </row>
    <row r="187" spans="2:15" s="1" customFormat="1" x14ac:dyDescent="0.25">
      <c r="B187" s="17"/>
      <c r="O187" s="6"/>
    </row>
    <row r="188" spans="2:15" s="1" customFormat="1" ht="30" customHeight="1" x14ac:dyDescent="0.25">
      <c r="B188" s="122" t="s">
        <v>410</v>
      </c>
      <c r="C188" s="132"/>
      <c r="D188" s="132"/>
      <c r="E188" s="132"/>
      <c r="F188" s="132"/>
      <c r="G188" s="306">
        <v>2023</v>
      </c>
      <c r="H188" s="306">
        <f t="shared" ref="H188:N188" si="7">+G188+1</f>
        <v>2024</v>
      </c>
      <c r="I188" s="306">
        <f t="shared" si="7"/>
        <v>2025</v>
      </c>
      <c r="J188" s="306">
        <f t="shared" si="7"/>
        <v>2026</v>
      </c>
      <c r="K188" s="306">
        <f t="shared" si="7"/>
        <v>2027</v>
      </c>
      <c r="L188" s="306">
        <f t="shared" si="7"/>
        <v>2028</v>
      </c>
      <c r="M188" s="306">
        <f t="shared" si="7"/>
        <v>2029</v>
      </c>
      <c r="N188" s="306">
        <f t="shared" si="7"/>
        <v>2030</v>
      </c>
      <c r="O188" s="302" t="s">
        <v>449</v>
      </c>
    </row>
    <row r="189" spans="2:15" s="1" customFormat="1" ht="4.9000000000000004" customHeight="1" x14ac:dyDescent="0.25">
      <c r="B189" s="75"/>
      <c r="G189" s="100"/>
      <c r="H189" s="100"/>
      <c r="I189" s="100"/>
      <c r="J189" s="100"/>
      <c r="K189" s="100"/>
      <c r="L189" s="100"/>
      <c r="M189" s="100"/>
      <c r="N189" s="100"/>
      <c r="O189" s="101"/>
    </row>
    <row r="190" spans="2:15" s="1" customFormat="1" x14ac:dyDescent="0.25">
      <c r="B190" s="35" t="s">
        <v>411</v>
      </c>
      <c r="G190" s="100"/>
      <c r="H190" s="100"/>
      <c r="I190" s="100"/>
      <c r="J190" s="100"/>
      <c r="K190" s="100"/>
      <c r="L190" s="100"/>
      <c r="M190" s="100"/>
      <c r="N190" s="100"/>
      <c r="O190" s="101"/>
    </row>
    <row r="191" spans="2:15" s="1" customFormat="1" x14ac:dyDescent="0.25">
      <c r="B191" s="50" t="s">
        <v>452</v>
      </c>
      <c r="G191" s="70"/>
      <c r="H191" s="70"/>
      <c r="I191" s="70"/>
      <c r="J191" s="70"/>
      <c r="K191" s="70"/>
      <c r="L191" s="70"/>
      <c r="M191" s="70"/>
      <c r="N191" s="70"/>
      <c r="O191" s="103"/>
    </row>
    <row r="192" spans="2:15" s="1" customFormat="1" ht="7.9" customHeight="1" x14ac:dyDescent="0.25">
      <c r="B192" s="17"/>
      <c r="O192" s="6"/>
    </row>
    <row r="193" spans="1:15" s="1" customFormat="1" x14ac:dyDescent="0.25">
      <c r="B193" s="31" t="s">
        <v>453</v>
      </c>
      <c r="G193" s="321"/>
      <c r="H193" s="321"/>
      <c r="I193" s="321"/>
      <c r="J193" s="321"/>
      <c r="K193" s="321"/>
      <c r="L193" s="321"/>
      <c r="M193" s="321"/>
      <c r="N193" s="321"/>
      <c r="O193" s="322"/>
    </row>
    <row r="194" spans="1:15" s="1" customFormat="1" x14ac:dyDescent="0.25">
      <c r="B194" s="50" t="s">
        <v>454</v>
      </c>
      <c r="G194" s="70"/>
      <c r="H194" s="70"/>
      <c r="I194" s="70"/>
      <c r="J194" s="70"/>
      <c r="K194" s="70"/>
      <c r="L194" s="70"/>
      <c r="M194" s="70"/>
      <c r="N194" s="70"/>
      <c r="O194" s="103"/>
    </row>
    <row r="195" spans="1:15" s="1" customFormat="1" x14ac:dyDescent="0.25">
      <c r="B195" s="50" t="s">
        <v>455</v>
      </c>
      <c r="G195" s="71"/>
      <c r="H195" s="71"/>
      <c r="I195" s="71"/>
      <c r="J195" s="71"/>
      <c r="K195" s="71"/>
      <c r="L195" s="71"/>
      <c r="M195" s="71"/>
      <c r="N195" s="71"/>
      <c r="O195" s="105"/>
    </row>
    <row r="196" spans="1:15" s="1" customFormat="1" x14ac:dyDescent="0.25">
      <c r="B196" s="50" t="s">
        <v>456</v>
      </c>
      <c r="G196" s="71"/>
      <c r="H196" s="71"/>
      <c r="I196" s="71"/>
      <c r="J196" s="71"/>
      <c r="K196" s="71"/>
      <c r="L196" s="71"/>
      <c r="M196" s="71"/>
      <c r="N196" s="71"/>
      <c r="O196" s="105"/>
    </row>
    <row r="197" spans="1:15" s="1" customFormat="1" ht="16.899999999999999" customHeight="1" x14ac:dyDescent="0.25">
      <c r="B197" s="50" t="s">
        <v>457</v>
      </c>
      <c r="G197" s="72"/>
      <c r="H197" s="72"/>
      <c r="I197" s="72"/>
      <c r="J197" s="72"/>
      <c r="K197" s="72"/>
      <c r="L197" s="72"/>
      <c r="M197" s="72"/>
      <c r="N197" s="72"/>
      <c r="O197" s="107"/>
    </row>
    <row r="198" spans="1:15" s="1" customFormat="1" ht="7.9" customHeight="1" x14ac:dyDescent="0.25">
      <c r="B198" s="17"/>
      <c r="O198" s="6"/>
    </row>
    <row r="199" spans="1:15" s="1" customFormat="1" x14ac:dyDescent="0.25">
      <c r="B199" s="35" t="s">
        <v>413</v>
      </c>
      <c r="G199" s="321">
        <f t="shared" ref="G199:O199" si="8">SUM(G200:G215)</f>
        <v>0</v>
      </c>
      <c r="H199" s="321">
        <f t="shared" si="8"/>
        <v>0</v>
      </c>
      <c r="I199" s="321">
        <f t="shared" si="8"/>
        <v>0</v>
      </c>
      <c r="J199" s="321">
        <f t="shared" si="8"/>
        <v>0</v>
      </c>
      <c r="K199" s="321">
        <f t="shared" si="8"/>
        <v>0</v>
      </c>
      <c r="L199" s="321">
        <f t="shared" si="8"/>
        <v>0</v>
      </c>
      <c r="M199" s="321">
        <f t="shared" si="8"/>
        <v>0</v>
      </c>
      <c r="N199" s="321">
        <f t="shared" si="8"/>
        <v>0</v>
      </c>
      <c r="O199" s="322">
        <f t="shared" si="8"/>
        <v>0</v>
      </c>
    </row>
    <row r="200" spans="1:15" s="1" customFormat="1" x14ac:dyDescent="0.25">
      <c r="B200" s="50" t="s">
        <v>414</v>
      </c>
      <c r="G200" s="70"/>
      <c r="H200" s="70"/>
      <c r="I200" s="70"/>
      <c r="J200" s="70"/>
      <c r="K200" s="70"/>
      <c r="L200" s="70"/>
      <c r="M200" s="70"/>
      <c r="N200" s="70"/>
      <c r="O200" s="103"/>
    </row>
    <row r="201" spans="1:15" s="1" customFormat="1" x14ac:dyDescent="0.25">
      <c r="B201" s="50" t="s">
        <v>415</v>
      </c>
      <c r="G201" s="71"/>
      <c r="H201" s="71"/>
      <c r="I201" s="71"/>
      <c r="J201" s="71"/>
      <c r="K201" s="71"/>
      <c r="L201" s="71"/>
      <c r="M201" s="71"/>
      <c r="N201" s="71"/>
      <c r="O201" s="105"/>
    </row>
    <row r="202" spans="1:15" s="1" customFormat="1" x14ac:dyDescent="0.25">
      <c r="B202" s="50" t="s">
        <v>416</v>
      </c>
      <c r="G202" s="70"/>
      <c r="H202" s="70"/>
      <c r="I202" s="70"/>
      <c r="J202" s="70"/>
      <c r="K202" s="70"/>
      <c r="L202" s="70"/>
      <c r="M202" s="70"/>
      <c r="N202" s="71"/>
      <c r="O202" s="105"/>
    </row>
    <row r="203" spans="1:15" s="1" customFormat="1" x14ac:dyDescent="0.25">
      <c r="A203" s="48"/>
      <c r="B203" s="50" t="s">
        <v>417</v>
      </c>
      <c r="G203" s="71"/>
      <c r="H203" s="71"/>
      <c r="I203" s="71"/>
      <c r="J203" s="71"/>
      <c r="K203" s="71"/>
      <c r="L203" s="71"/>
      <c r="M203" s="71"/>
      <c r="N203" s="71"/>
      <c r="O203" s="105"/>
    </row>
    <row r="204" spans="1:15" s="1" customFormat="1" x14ac:dyDescent="0.25">
      <c r="B204" s="50" t="s">
        <v>418</v>
      </c>
      <c r="G204" s="70"/>
      <c r="H204" s="70"/>
      <c r="I204" s="70"/>
      <c r="J204" s="70"/>
      <c r="K204" s="70"/>
      <c r="L204" s="70"/>
      <c r="M204" s="70"/>
      <c r="N204" s="71"/>
      <c r="O204" s="105"/>
    </row>
    <row r="205" spans="1:15" s="1" customFormat="1" x14ac:dyDescent="0.25">
      <c r="A205" s="48"/>
      <c r="B205" s="50" t="s">
        <v>419</v>
      </c>
      <c r="G205" s="71"/>
      <c r="H205" s="71"/>
      <c r="I205" s="71"/>
      <c r="J205" s="71"/>
      <c r="K205" s="71"/>
      <c r="L205" s="71"/>
      <c r="M205" s="71"/>
      <c r="N205" s="71"/>
      <c r="O205" s="105"/>
    </row>
    <row r="206" spans="1:15" s="1" customFormat="1" x14ac:dyDescent="0.25">
      <c r="A206" s="48"/>
      <c r="B206" s="50" t="s">
        <v>420</v>
      </c>
      <c r="G206" s="70"/>
      <c r="H206" s="70"/>
      <c r="I206" s="70"/>
      <c r="J206" s="70"/>
      <c r="K206" s="70"/>
      <c r="L206" s="70"/>
      <c r="M206" s="70"/>
      <c r="N206" s="71"/>
      <c r="O206" s="105"/>
    </row>
    <row r="207" spans="1:15" s="1" customFormat="1" x14ac:dyDescent="0.25">
      <c r="A207" s="48"/>
      <c r="B207" s="50" t="s">
        <v>421</v>
      </c>
      <c r="G207" s="71"/>
      <c r="H207" s="71"/>
      <c r="I207" s="71"/>
      <c r="J207" s="71"/>
      <c r="K207" s="71"/>
      <c r="L207" s="71"/>
      <c r="M207" s="71"/>
      <c r="N207" s="71"/>
      <c r="O207" s="105"/>
    </row>
    <row r="208" spans="1:15" s="1" customFormat="1" x14ac:dyDescent="0.25">
      <c r="B208" s="50" t="s">
        <v>422</v>
      </c>
      <c r="G208" s="70"/>
      <c r="H208" s="70"/>
      <c r="I208" s="70"/>
      <c r="J208" s="70"/>
      <c r="K208" s="70"/>
      <c r="L208" s="70"/>
      <c r="M208" s="70"/>
      <c r="N208" s="71"/>
      <c r="O208" s="105"/>
    </row>
    <row r="209" spans="1:16" s="1" customFormat="1" x14ac:dyDescent="0.25">
      <c r="B209" s="50" t="s">
        <v>423</v>
      </c>
      <c r="G209" s="71"/>
      <c r="H209" s="71"/>
      <c r="I209" s="71"/>
      <c r="J209" s="71"/>
      <c r="K209" s="71"/>
      <c r="L209" s="71"/>
      <c r="M209" s="71"/>
      <c r="N209" s="71"/>
      <c r="O209" s="105"/>
    </row>
    <row r="210" spans="1:16" s="1" customFormat="1" ht="31.9" customHeight="1" x14ac:dyDescent="0.25">
      <c r="B210" s="99" t="s">
        <v>424</v>
      </c>
      <c r="G210" s="70"/>
      <c r="H210" s="70"/>
      <c r="I210" s="70"/>
      <c r="J210" s="70"/>
      <c r="K210" s="70"/>
      <c r="L210" s="70"/>
      <c r="M210" s="70"/>
      <c r="N210" s="71"/>
      <c r="O210" s="105"/>
    </row>
    <row r="211" spans="1:16" s="1" customFormat="1" x14ac:dyDescent="0.25">
      <c r="B211" s="50" t="s">
        <v>396</v>
      </c>
      <c r="G211" s="71"/>
      <c r="H211" s="71"/>
      <c r="I211" s="71"/>
      <c r="J211" s="71"/>
      <c r="K211" s="71"/>
      <c r="L211" s="71"/>
      <c r="M211" s="71"/>
      <c r="N211" s="71"/>
      <c r="O211" s="105"/>
    </row>
    <row r="212" spans="1:16" s="1" customFormat="1" x14ac:dyDescent="0.25">
      <c r="B212" s="50" t="s">
        <v>395</v>
      </c>
      <c r="G212" s="70"/>
      <c r="H212" s="70"/>
      <c r="I212" s="70"/>
      <c r="J212" s="70"/>
      <c r="K212" s="70"/>
      <c r="L212" s="70"/>
      <c r="M212" s="70"/>
      <c r="N212" s="71"/>
      <c r="O212" s="105"/>
    </row>
    <row r="213" spans="1:16" s="1" customFormat="1" x14ac:dyDescent="0.25">
      <c r="B213" s="50" t="s">
        <v>399</v>
      </c>
      <c r="G213" s="71"/>
      <c r="H213" s="71"/>
      <c r="I213" s="71"/>
      <c r="J213" s="71"/>
      <c r="K213" s="71"/>
      <c r="L213" s="71"/>
      <c r="M213" s="71"/>
      <c r="N213" s="71"/>
      <c r="O213" s="105"/>
    </row>
    <row r="214" spans="1:16" s="1" customFormat="1" x14ac:dyDescent="0.25">
      <c r="B214" s="50" t="s">
        <v>400</v>
      </c>
      <c r="G214" s="70"/>
      <c r="H214" s="70"/>
      <c r="I214" s="70"/>
      <c r="J214" s="70"/>
      <c r="K214" s="70"/>
      <c r="L214" s="70"/>
      <c r="M214" s="70"/>
      <c r="N214" s="71"/>
      <c r="O214" s="105"/>
    </row>
    <row r="215" spans="1:16" s="1" customFormat="1" x14ac:dyDescent="0.25">
      <c r="B215" s="50" t="s">
        <v>425</v>
      </c>
      <c r="G215" s="71"/>
      <c r="H215" s="71"/>
      <c r="I215" s="71"/>
      <c r="J215" s="71"/>
      <c r="K215" s="71"/>
      <c r="L215" s="71"/>
      <c r="M215" s="71"/>
      <c r="N215" s="72"/>
      <c r="O215" s="107"/>
    </row>
    <row r="216" spans="1:16" s="1" customFormat="1" ht="7.9" customHeight="1" x14ac:dyDescent="0.25">
      <c r="B216" s="75"/>
      <c r="G216" s="52"/>
      <c r="H216" s="52"/>
      <c r="I216" s="52"/>
      <c r="J216" s="52"/>
      <c r="K216" s="52"/>
      <c r="L216" s="52"/>
      <c r="M216" s="52"/>
      <c r="N216" s="52"/>
      <c r="O216" s="124"/>
    </row>
    <row r="217" spans="1:16" s="1" customFormat="1" x14ac:dyDescent="0.25">
      <c r="B217" s="35" t="s">
        <v>426</v>
      </c>
      <c r="G217" s="71"/>
      <c r="H217" s="71"/>
      <c r="I217" s="71"/>
      <c r="J217" s="71"/>
      <c r="K217" s="71"/>
      <c r="L217" s="71"/>
      <c r="M217" s="71"/>
      <c r="N217" s="188"/>
      <c r="O217" s="189"/>
    </row>
    <row r="218" spans="1:16" s="1" customFormat="1" ht="7.9" customHeight="1" x14ac:dyDescent="0.25">
      <c r="B218" s="35"/>
      <c r="G218" s="44"/>
      <c r="H218" s="44"/>
      <c r="I218" s="44"/>
      <c r="J218" s="44"/>
      <c r="K218" s="44"/>
      <c r="L218" s="44"/>
      <c r="M218" s="44"/>
      <c r="N218" s="44"/>
      <c r="O218" s="125"/>
    </row>
    <row r="219" spans="1:16" s="1" customFormat="1" x14ac:dyDescent="0.25">
      <c r="B219" s="126" t="s">
        <v>427</v>
      </c>
      <c r="C219" s="26"/>
      <c r="D219" s="26"/>
      <c r="E219" s="26"/>
      <c r="F219" s="26"/>
      <c r="G219" s="117"/>
      <c r="H219" s="117"/>
      <c r="I219" s="117"/>
      <c r="J219" s="117"/>
      <c r="K219" s="117"/>
      <c r="L219" s="117"/>
      <c r="M219" s="117"/>
      <c r="N219" s="190"/>
      <c r="O219" s="191"/>
    </row>
    <row r="221" spans="1:16" x14ac:dyDescent="0.25">
      <c r="A221" t="s">
        <v>357</v>
      </c>
      <c r="B221" t="s">
        <v>357</v>
      </c>
      <c r="C221" t="s">
        <v>357</v>
      </c>
      <c r="D221" t="s">
        <v>357</v>
      </c>
      <c r="E221" t="s">
        <v>357</v>
      </c>
      <c r="F221" t="s">
        <v>357</v>
      </c>
      <c r="G221" t="s">
        <v>357</v>
      </c>
      <c r="H221" t="s">
        <v>357</v>
      </c>
      <c r="I221" t="s">
        <v>357</v>
      </c>
      <c r="J221" t="s">
        <v>357</v>
      </c>
      <c r="K221" t="s">
        <v>357</v>
      </c>
      <c r="L221" t="s">
        <v>357</v>
      </c>
      <c r="M221" t="s">
        <v>357</v>
      </c>
      <c r="N221" t="s">
        <v>357</v>
      </c>
      <c r="O221" t="s">
        <v>357</v>
      </c>
      <c r="P221" t="s">
        <v>357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2:B87" xr:uid="{00000000-0002-0000-0700-000000000000}">
      <formula1>Municípios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70C0"/>
  </sheetPr>
  <dimension ref="A2:P257"/>
  <sheetViews>
    <sheetView showGridLines="0" zoomScale="85" zoomScaleNormal="85" workbookViewId="0">
      <pane ySplit="3" topLeftCell="A43" activePane="bottomLeft" state="frozen"/>
      <selection activeCell="B28" sqref="B28"/>
      <selection pane="bottomLeft" activeCell="B197" sqref="B197"/>
    </sheetView>
  </sheetViews>
  <sheetFormatPr defaultColWidth="0" defaultRowHeight="15" customHeight="1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7" width="9.140625" hidden="1" customWidth="1"/>
    <col min="18" max="16384" width="9.140625" hidden="1"/>
  </cols>
  <sheetData>
    <row r="2" spans="2:15" s="2" customFormat="1" ht="30" customHeight="1" x14ac:dyDescent="0.25">
      <c r="B2" s="3" t="s">
        <v>441</v>
      </c>
      <c r="C2" s="197"/>
      <c r="D2" s="389" t="s">
        <v>442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/>
      <c r="C19" s="179"/>
      <c r="D19" s="323"/>
      <c r="E19" s="180"/>
      <c r="F19" s="129"/>
      <c r="G19" s="324"/>
      <c r="H19" s="324"/>
      <c r="I19" s="324"/>
      <c r="J19" s="324"/>
      <c r="K19" s="324"/>
      <c r="L19" s="324"/>
      <c r="M19" s="325"/>
      <c r="N19" s="325"/>
      <c r="O19" s="326"/>
    </row>
    <row r="20" spans="2:15" x14ac:dyDescent="0.25">
      <c r="B20" s="186"/>
      <c r="C20" s="181"/>
      <c r="D20" s="327"/>
      <c r="E20" s="182"/>
      <c r="F20" s="130"/>
      <c r="G20" s="328"/>
      <c r="H20" s="329"/>
      <c r="I20" s="329"/>
      <c r="J20" s="329"/>
      <c r="K20" s="329"/>
      <c r="L20" s="329"/>
      <c r="M20" s="329"/>
      <c r="N20" s="329"/>
      <c r="O20" s="330"/>
    </row>
    <row r="21" spans="2:15" x14ac:dyDescent="0.25">
      <c r="B21" s="186"/>
      <c r="C21" s="181"/>
      <c r="D21" s="327"/>
      <c r="E21" s="182"/>
      <c r="F21" s="130"/>
      <c r="G21" s="328"/>
      <c r="H21" s="329"/>
      <c r="I21" s="329"/>
      <c r="J21" s="329"/>
      <c r="K21" s="329"/>
      <c r="L21" s="329"/>
      <c r="M21" s="329"/>
      <c r="N21" s="329"/>
      <c r="O21" s="330"/>
    </row>
    <row r="22" spans="2:15" x14ac:dyDescent="0.25">
      <c r="B22" s="186"/>
      <c r="C22" s="181"/>
      <c r="D22" s="327"/>
      <c r="E22" s="182"/>
      <c r="F22" s="130"/>
      <c r="G22" s="324"/>
      <c r="H22" s="329"/>
      <c r="I22" s="329"/>
      <c r="J22" s="329"/>
      <c r="K22" s="329"/>
      <c r="L22" s="329"/>
      <c r="M22" s="329"/>
      <c r="N22" s="329"/>
      <c r="O22" s="330"/>
    </row>
    <row r="23" spans="2:15" x14ac:dyDescent="0.25">
      <c r="B23" s="186"/>
      <c r="C23" s="181"/>
      <c r="D23" s="327"/>
      <c r="E23" s="182"/>
      <c r="F23" s="130"/>
      <c r="G23" s="328"/>
      <c r="H23" s="329"/>
      <c r="I23" s="329"/>
      <c r="J23" s="329"/>
      <c r="K23" s="329"/>
      <c r="L23" s="329"/>
      <c r="M23" s="329"/>
      <c r="N23" s="329"/>
      <c r="O23" s="330"/>
    </row>
    <row r="24" spans="2:15" x14ac:dyDescent="0.25">
      <c r="B24" s="186"/>
      <c r="C24" s="181"/>
      <c r="D24" s="327"/>
      <c r="E24" s="182"/>
      <c r="F24" s="130"/>
      <c r="G24" s="328"/>
      <c r="H24" s="329"/>
      <c r="I24" s="329"/>
      <c r="J24" s="329"/>
      <c r="K24" s="329"/>
      <c r="L24" s="329"/>
      <c r="M24" s="329"/>
      <c r="N24" s="329"/>
      <c r="O24" s="330"/>
    </row>
    <row r="25" spans="2:15" x14ac:dyDescent="0.25">
      <c r="B25" s="186"/>
      <c r="C25" s="181"/>
      <c r="D25" s="327"/>
      <c r="E25" s="182"/>
      <c r="F25" s="130"/>
      <c r="G25" s="328"/>
      <c r="H25" s="329"/>
      <c r="I25" s="329"/>
      <c r="J25" s="329"/>
      <c r="K25" s="329"/>
      <c r="L25" s="329"/>
      <c r="M25" s="329"/>
      <c r="N25" s="329"/>
      <c r="O25" s="330"/>
    </row>
    <row r="26" spans="2:15" x14ac:dyDescent="0.25">
      <c r="B26" s="186"/>
      <c r="C26" s="181"/>
      <c r="D26" s="327"/>
      <c r="E26" s="182"/>
      <c r="F26" s="130"/>
      <c r="G26" s="328"/>
      <c r="H26" s="329"/>
      <c r="I26" s="329"/>
      <c r="J26" s="329"/>
      <c r="K26" s="329"/>
      <c r="L26" s="329"/>
      <c r="M26" s="329"/>
      <c r="N26" s="329"/>
      <c r="O26" s="330"/>
    </row>
    <row r="27" spans="2:15" x14ac:dyDescent="0.25">
      <c r="B27" s="186"/>
      <c r="C27" s="181"/>
      <c r="D27" s="327"/>
      <c r="E27" s="182"/>
      <c r="F27" s="130"/>
      <c r="G27" s="328"/>
      <c r="H27" s="329"/>
      <c r="I27" s="329"/>
      <c r="J27" s="329"/>
      <c r="K27" s="329"/>
      <c r="L27" s="329"/>
      <c r="M27" s="329"/>
      <c r="N27" s="329"/>
      <c r="O27" s="330"/>
    </row>
    <row r="28" spans="2:15" x14ac:dyDescent="0.25">
      <c r="B28" s="186"/>
      <c r="C28" s="181"/>
      <c r="D28" s="327"/>
      <c r="E28" s="182"/>
      <c r="F28" s="130"/>
      <c r="G28" s="328"/>
      <c r="H28" s="329"/>
      <c r="I28" s="329"/>
      <c r="J28" s="329"/>
      <c r="K28" s="329"/>
      <c r="L28" s="329"/>
      <c r="M28" s="329"/>
      <c r="N28" s="329"/>
      <c r="O28" s="330"/>
    </row>
    <row r="29" spans="2:15" x14ac:dyDescent="0.25">
      <c r="B29" s="186"/>
      <c r="C29" s="181"/>
      <c r="D29" s="327"/>
      <c r="E29" s="182"/>
      <c r="F29" s="130"/>
      <c r="G29" s="328"/>
      <c r="H29" s="329"/>
      <c r="I29" s="329"/>
      <c r="J29" s="329"/>
      <c r="K29" s="329"/>
      <c r="L29" s="329"/>
      <c r="M29" s="329"/>
      <c r="N29" s="329"/>
      <c r="O29" s="330"/>
    </row>
    <row r="30" spans="2:15" x14ac:dyDescent="0.25">
      <c r="B30" s="186"/>
      <c r="C30" s="181"/>
      <c r="D30" s="327"/>
      <c r="E30" s="182"/>
      <c r="F30" s="130"/>
      <c r="G30" s="328"/>
      <c r="H30" s="329"/>
      <c r="I30" s="329"/>
      <c r="J30" s="329"/>
      <c r="K30" s="329"/>
      <c r="L30" s="329"/>
      <c r="M30" s="329"/>
      <c r="N30" s="329"/>
      <c r="O30" s="330"/>
    </row>
    <row r="31" spans="2:15" x14ac:dyDescent="0.25">
      <c r="B31" s="186"/>
      <c r="C31" s="181"/>
      <c r="D31" s="327"/>
      <c r="E31" s="182"/>
      <c r="F31" s="130"/>
      <c r="G31" s="328"/>
      <c r="H31" s="329"/>
      <c r="I31" s="329"/>
      <c r="J31" s="329"/>
      <c r="K31" s="329"/>
      <c r="L31" s="329"/>
      <c r="M31" s="329"/>
      <c r="N31" s="329"/>
      <c r="O31" s="330"/>
    </row>
    <row r="32" spans="2:15" x14ac:dyDescent="0.25">
      <c r="B32" s="186"/>
      <c r="C32" s="181"/>
      <c r="D32" s="327"/>
      <c r="E32" s="182"/>
      <c r="F32" s="130"/>
      <c r="G32" s="328"/>
      <c r="H32" s="329"/>
      <c r="I32" s="329"/>
      <c r="J32" s="329"/>
      <c r="K32" s="329"/>
      <c r="L32" s="329"/>
      <c r="M32" s="329"/>
      <c r="N32" s="329"/>
      <c r="O32" s="330"/>
    </row>
    <row r="33" spans="2:15" x14ac:dyDescent="0.25">
      <c r="B33" s="186"/>
      <c r="C33" s="181"/>
      <c r="D33" s="327"/>
      <c r="E33" s="182"/>
      <c r="F33" s="130"/>
      <c r="G33" s="328"/>
      <c r="H33" s="329"/>
      <c r="I33" s="329"/>
      <c r="J33" s="329"/>
      <c r="K33" s="329"/>
      <c r="L33" s="329"/>
      <c r="M33" s="329"/>
      <c r="N33" s="329"/>
      <c r="O33" s="330"/>
    </row>
    <row r="34" spans="2:15" x14ac:dyDescent="0.25">
      <c r="B34" s="186"/>
      <c r="C34" s="181"/>
      <c r="D34" s="327"/>
      <c r="E34" s="182"/>
      <c r="F34" s="130"/>
      <c r="G34" s="328"/>
      <c r="H34" s="329"/>
      <c r="I34" s="329"/>
      <c r="J34" s="329"/>
      <c r="K34" s="329"/>
      <c r="L34" s="329"/>
      <c r="M34" s="329"/>
      <c r="N34" s="329"/>
      <c r="O34" s="330"/>
    </row>
    <row r="35" spans="2:15" x14ac:dyDescent="0.25">
      <c r="B35" s="186"/>
      <c r="C35" s="181"/>
      <c r="D35" s="327"/>
      <c r="E35" s="182"/>
      <c r="F35" s="130"/>
      <c r="G35" s="328"/>
      <c r="H35" s="329"/>
      <c r="I35" s="329"/>
      <c r="J35" s="329"/>
      <c r="K35" s="329"/>
      <c r="L35" s="329"/>
      <c r="M35" s="329"/>
      <c r="N35" s="329"/>
      <c r="O35" s="330"/>
    </row>
    <row r="36" spans="2:15" x14ac:dyDescent="0.25">
      <c r="B36" s="186"/>
      <c r="C36" s="181"/>
      <c r="D36" s="327"/>
      <c r="E36" s="182"/>
      <c r="F36" s="130"/>
      <c r="G36" s="328"/>
      <c r="H36" s="329"/>
      <c r="I36" s="329"/>
      <c r="J36" s="329"/>
      <c r="K36" s="329"/>
      <c r="L36" s="329"/>
      <c r="M36" s="329"/>
      <c r="N36" s="329"/>
      <c r="O36" s="330"/>
    </row>
    <row r="37" spans="2:15" x14ac:dyDescent="0.25">
      <c r="B37" s="186"/>
      <c r="C37" s="181"/>
      <c r="D37" s="327"/>
      <c r="E37" s="182"/>
      <c r="F37" s="130"/>
      <c r="G37" s="328"/>
      <c r="H37" s="329"/>
      <c r="I37" s="329"/>
      <c r="J37" s="329"/>
      <c r="K37" s="329"/>
      <c r="L37" s="329"/>
      <c r="M37" s="329"/>
      <c r="N37" s="329"/>
      <c r="O37" s="330"/>
    </row>
    <row r="38" spans="2:15" x14ac:dyDescent="0.25">
      <c r="B38" s="186"/>
      <c r="C38" s="181"/>
      <c r="D38" s="327"/>
      <c r="E38" s="182"/>
      <c r="F38" s="130"/>
      <c r="G38" s="328"/>
      <c r="H38" s="329"/>
      <c r="I38" s="329"/>
      <c r="J38" s="329"/>
      <c r="K38" s="329"/>
      <c r="L38" s="329"/>
      <c r="M38" s="329"/>
      <c r="N38" s="329"/>
      <c r="O38" s="330"/>
    </row>
    <row r="39" spans="2:15" x14ac:dyDescent="0.25">
      <c r="B39" s="186"/>
      <c r="C39" s="181"/>
      <c r="D39" s="327"/>
      <c r="E39" s="182"/>
      <c r="F39" s="130"/>
      <c r="G39" s="328"/>
      <c r="H39" s="329"/>
      <c r="I39" s="329"/>
      <c r="J39" s="329"/>
      <c r="K39" s="329"/>
      <c r="L39" s="329"/>
      <c r="M39" s="329"/>
      <c r="N39" s="329"/>
      <c r="O39" s="330"/>
    </row>
    <row r="40" spans="2:15" x14ac:dyDescent="0.25">
      <c r="B40" s="186"/>
      <c r="C40" s="181"/>
      <c r="D40" s="327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27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27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3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5" spans="2:15" ht="27" customHeight="1" x14ac:dyDescent="0.25">
      <c r="B45" s="29" t="s">
        <v>450</v>
      </c>
      <c r="C45" s="43"/>
      <c r="D45" s="43"/>
      <c r="E45" s="30"/>
      <c r="F45" s="30"/>
      <c r="G45" s="306"/>
      <c r="H45" s="306"/>
      <c r="I45" s="306"/>
      <c r="J45" s="306"/>
      <c r="K45" s="306"/>
      <c r="L45" s="306"/>
      <c r="M45" s="306"/>
      <c r="N45" s="306"/>
      <c r="O45" s="307"/>
    </row>
    <row r="46" spans="2:15" ht="4.9000000000000004" customHeight="1" x14ac:dyDescent="0.25">
      <c r="B46" s="24"/>
      <c r="O46" s="23"/>
    </row>
    <row r="47" spans="2:15" s="1" customFormat="1" ht="30" customHeight="1" x14ac:dyDescent="0.25">
      <c r="B47" s="4" t="s">
        <v>451</v>
      </c>
      <c r="C47" s="132"/>
      <c r="D47" s="132"/>
      <c r="E47" s="132"/>
      <c r="F47" s="132"/>
      <c r="G47" s="306">
        <v>2023</v>
      </c>
      <c r="H47" s="306">
        <f t="shared" ref="H47:N47" si="1">+G47+1</f>
        <v>2024</v>
      </c>
      <c r="I47" s="306">
        <f t="shared" si="1"/>
        <v>2025</v>
      </c>
      <c r="J47" s="306">
        <f t="shared" si="1"/>
        <v>2026</v>
      </c>
      <c r="K47" s="306">
        <f t="shared" si="1"/>
        <v>2027</v>
      </c>
      <c r="L47" s="306">
        <f t="shared" si="1"/>
        <v>2028</v>
      </c>
      <c r="M47" s="306">
        <f t="shared" si="1"/>
        <v>2029</v>
      </c>
      <c r="N47" s="306">
        <f t="shared" si="1"/>
        <v>2030</v>
      </c>
      <c r="O47" s="302" t="s">
        <v>449</v>
      </c>
    </row>
    <row r="48" spans="2:15" s="1" customFormat="1" ht="4.9000000000000004" customHeight="1" x14ac:dyDescent="0.25">
      <c r="B48" s="17"/>
      <c r="O48" s="6"/>
    </row>
    <row r="49" spans="2:15" s="1" customFormat="1" x14ac:dyDescent="0.25">
      <c r="B49" s="31" t="s">
        <v>388</v>
      </c>
      <c r="G49" s="310">
        <f t="shared" ref="G49:O49" si="2">SUM(G52:G87)</f>
        <v>0</v>
      </c>
      <c r="H49" s="310">
        <f t="shared" si="2"/>
        <v>0</v>
      </c>
      <c r="I49" s="310">
        <f t="shared" si="2"/>
        <v>0</v>
      </c>
      <c r="J49" s="310">
        <f t="shared" si="2"/>
        <v>0</v>
      </c>
      <c r="K49" s="310">
        <f t="shared" si="2"/>
        <v>0</v>
      </c>
      <c r="L49" s="310">
        <f t="shared" si="2"/>
        <v>0</v>
      </c>
      <c r="M49" s="310">
        <f t="shared" si="2"/>
        <v>0</v>
      </c>
      <c r="N49" s="310">
        <f t="shared" si="2"/>
        <v>0</v>
      </c>
      <c r="O49" s="311">
        <f t="shared" si="2"/>
        <v>0</v>
      </c>
    </row>
    <row r="50" spans="2:15" s="1" customFormat="1" ht="3" customHeight="1" x14ac:dyDescent="0.25">
      <c r="B50" s="14"/>
      <c r="G50" s="21"/>
      <c r="H50" s="21"/>
      <c r="I50" s="21"/>
      <c r="J50" s="21"/>
      <c r="K50" s="21"/>
      <c r="L50" s="21"/>
      <c r="M50" s="21"/>
      <c r="N50" s="21"/>
      <c r="O50" s="33"/>
    </row>
    <row r="51" spans="2:15" s="1" customFormat="1" x14ac:dyDescent="0.25">
      <c r="B51" s="5" t="s">
        <v>389</v>
      </c>
      <c r="G51"/>
      <c r="N51" s="21"/>
      <c r="O51" s="33"/>
    </row>
    <row r="52" spans="2:15" s="1" customFormat="1" x14ac:dyDescent="0.25">
      <c r="B52" s="102"/>
      <c r="G52" s="70"/>
      <c r="H52" s="70"/>
      <c r="I52" s="70"/>
      <c r="J52" s="70"/>
      <c r="K52" s="70"/>
      <c r="L52" s="70"/>
      <c r="M52" s="70"/>
      <c r="N52" s="70"/>
      <c r="O52" s="103"/>
    </row>
    <row r="53" spans="2:15" s="1" customFormat="1" x14ac:dyDescent="0.25">
      <c r="B53" s="104"/>
      <c r="G53" s="70"/>
      <c r="H53" s="71"/>
      <c r="I53" s="71"/>
      <c r="J53" s="71"/>
      <c r="K53" s="71"/>
      <c r="L53" s="71"/>
      <c r="M53" s="71"/>
      <c r="N53" s="71"/>
      <c r="O53" s="105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1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6"/>
      <c r="G87" s="72"/>
      <c r="H87" s="72"/>
      <c r="I87" s="72"/>
      <c r="J87" s="72"/>
      <c r="K87" s="72"/>
      <c r="L87" s="72"/>
      <c r="M87" s="72"/>
      <c r="N87" s="72"/>
      <c r="O87" s="107"/>
    </row>
    <row r="88" spans="2:15" s="1" customFormat="1" ht="4.9000000000000004" customHeight="1" x14ac:dyDescent="0.25">
      <c r="B88" s="31"/>
      <c r="G88" s="21"/>
      <c r="H88" s="21"/>
      <c r="I88" s="21"/>
      <c r="J88" s="21"/>
      <c r="K88" s="21"/>
      <c r="L88" s="21"/>
      <c r="M88" s="21"/>
      <c r="N88" s="21"/>
      <c r="O88" s="33"/>
    </row>
    <row r="89" spans="2:15" s="1" customFormat="1" x14ac:dyDescent="0.25">
      <c r="B89" s="31" t="s">
        <v>390</v>
      </c>
      <c r="G89" s="310">
        <f t="shared" ref="G89:O89" si="3">SUM(G90:G95,G132:G138,G140:G141)</f>
        <v>0</v>
      </c>
      <c r="H89" s="310">
        <f t="shared" si="3"/>
        <v>0</v>
      </c>
      <c r="I89" s="310">
        <f t="shared" si="3"/>
        <v>0</v>
      </c>
      <c r="J89" s="310">
        <f t="shared" si="3"/>
        <v>0</v>
      </c>
      <c r="K89" s="310">
        <f t="shared" si="3"/>
        <v>0</v>
      </c>
      <c r="L89" s="310">
        <f t="shared" si="3"/>
        <v>0</v>
      </c>
      <c r="M89" s="310">
        <f t="shared" si="3"/>
        <v>0</v>
      </c>
      <c r="N89" s="310">
        <f t="shared" si="3"/>
        <v>0</v>
      </c>
      <c r="O89" s="311">
        <f t="shared" si="3"/>
        <v>0</v>
      </c>
    </row>
    <row r="90" spans="2:15" s="1" customFormat="1" x14ac:dyDescent="0.25">
      <c r="B90" s="5" t="s">
        <v>391</v>
      </c>
      <c r="E90"/>
      <c r="G90" s="72"/>
      <c r="H90" s="72"/>
      <c r="I90" s="72"/>
      <c r="J90" s="72"/>
      <c r="K90" s="72"/>
      <c r="L90" s="72"/>
      <c r="M90" s="72"/>
      <c r="N90" s="70"/>
      <c r="O90" s="103"/>
    </row>
    <row r="91" spans="2:15" s="1" customFormat="1" x14ac:dyDescent="0.25">
      <c r="B91" s="5" t="s">
        <v>392</v>
      </c>
      <c r="G91" s="72"/>
      <c r="H91" s="72"/>
      <c r="I91" s="72"/>
      <c r="J91" s="72"/>
      <c r="K91" s="72"/>
      <c r="L91" s="72"/>
      <c r="M91" s="72"/>
      <c r="N91" s="71"/>
      <c r="O91" s="105"/>
    </row>
    <row r="92" spans="2:15" s="1" customFormat="1" x14ac:dyDescent="0.25">
      <c r="B92" s="5" t="s">
        <v>393</v>
      </c>
      <c r="G92" s="72"/>
      <c r="H92" s="72"/>
      <c r="I92" s="72"/>
      <c r="J92" s="72"/>
      <c r="K92" s="72"/>
      <c r="L92" s="72"/>
      <c r="M92" s="72"/>
      <c r="N92" s="72"/>
      <c r="O92" s="107"/>
    </row>
    <row r="93" spans="2:15" s="1" customFormat="1" x14ac:dyDescent="0.25">
      <c r="B93" s="50" t="s">
        <v>394</v>
      </c>
      <c r="O93" s="6"/>
    </row>
    <row r="94" spans="2:15" s="1" customFormat="1" ht="3" customHeight="1" x14ac:dyDescent="0.25">
      <c r="B94" s="14"/>
      <c r="G94" s="21"/>
      <c r="H94" s="21"/>
      <c r="I94" s="21"/>
      <c r="J94" s="21"/>
      <c r="K94" s="21"/>
      <c r="L94" s="21"/>
      <c r="M94" s="21"/>
      <c r="N94" s="21"/>
      <c r="O94" s="33"/>
    </row>
    <row r="95" spans="2:15" s="1" customFormat="1" x14ac:dyDescent="0.25">
      <c r="B95" s="34" t="s">
        <v>389</v>
      </c>
      <c r="E95"/>
      <c r="G95" s="310">
        <f t="shared" ref="G95:O95" si="4">SUM(G96:G131)</f>
        <v>0</v>
      </c>
      <c r="H95" s="310">
        <f t="shared" si="4"/>
        <v>0</v>
      </c>
      <c r="I95" s="310">
        <f t="shared" si="4"/>
        <v>0</v>
      </c>
      <c r="J95" s="310">
        <f t="shared" si="4"/>
        <v>0</v>
      </c>
      <c r="K95" s="310">
        <f t="shared" si="4"/>
        <v>0</v>
      </c>
      <c r="L95" s="310">
        <f t="shared" si="4"/>
        <v>0</v>
      </c>
      <c r="M95" s="310">
        <f t="shared" si="4"/>
        <v>0</v>
      </c>
      <c r="N95" s="310">
        <f t="shared" si="4"/>
        <v>0</v>
      </c>
      <c r="O95" s="311">
        <f t="shared" si="4"/>
        <v>0</v>
      </c>
    </row>
    <row r="96" spans="2:15" s="1" customFormat="1" x14ac:dyDescent="0.25">
      <c r="B96" s="335">
        <f t="shared" ref="B96:B131" si="5">B52</f>
        <v>0</v>
      </c>
      <c r="G96" s="70"/>
      <c r="H96" s="70"/>
      <c r="I96" s="70"/>
      <c r="J96" s="70"/>
      <c r="K96" s="70"/>
      <c r="L96" s="70"/>
      <c r="M96" s="70"/>
      <c r="N96" s="70"/>
      <c r="O96" s="103"/>
    </row>
    <row r="97" spans="2:15" s="1" customFormat="1" x14ac:dyDescent="0.25">
      <c r="B97" s="336">
        <f t="shared" si="5"/>
        <v>0</v>
      </c>
      <c r="G97" s="71"/>
      <c r="H97" s="71"/>
      <c r="I97" s="71"/>
      <c r="J97" s="71"/>
      <c r="K97" s="71"/>
      <c r="L97" s="71"/>
      <c r="M97" s="71"/>
      <c r="N97" s="71"/>
      <c r="O97" s="105"/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7">
        <f t="shared" si="5"/>
        <v>0</v>
      </c>
      <c r="G131" s="72"/>
      <c r="H131" s="72"/>
      <c r="I131" s="72"/>
      <c r="J131" s="72"/>
      <c r="K131" s="72"/>
      <c r="L131" s="72"/>
      <c r="M131" s="72"/>
      <c r="N131" s="71"/>
      <c r="O131" s="105"/>
    </row>
    <row r="132" spans="2:15" s="1" customFormat="1" x14ac:dyDescent="0.25">
      <c r="B132" s="5" t="s">
        <v>395</v>
      </c>
      <c r="E132"/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396</v>
      </c>
      <c r="G133" s="72"/>
      <c r="H133" s="72"/>
      <c r="I133" s="72"/>
      <c r="J133" s="72"/>
      <c r="K133" s="72"/>
      <c r="L133" s="72"/>
      <c r="M133" s="72"/>
      <c r="N133" s="71"/>
      <c r="O133" s="105"/>
    </row>
    <row r="134" spans="2:15" s="1" customFormat="1" x14ac:dyDescent="0.25">
      <c r="B134" s="5" t="s">
        <v>397</v>
      </c>
      <c r="G134" s="72"/>
      <c r="H134" s="72"/>
      <c r="I134" s="72"/>
      <c r="J134" s="72"/>
      <c r="K134" s="72"/>
      <c r="L134" s="72"/>
      <c r="M134" s="72"/>
      <c r="N134" s="71"/>
      <c r="O134" s="105"/>
    </row>
    <row r="135" spans="2:15" s="1" customFormat="1" x14ac:dyDescent="0.25">
      <c r="B135" s="5" t="s">
        <v>398</v>
      </c>
      <c r="G135" s="72"/>
      <c r="H135" s="72"/>
      <c r="I135" s="72"/>
      <c r="J135" s="72"/>
      <c r="K135" s="72"/>
      <c r="L135" s="72"/>
      <c r="M135" s="72"/>
      <c r="N135" s="71"/>
      <c r="O135" s="105"/>
    </row>
    <row r="136" spans="2:15" s="1" customFormat="1" x14ac:dyDescent="0.25">
      <c r="B136" s="5" t="s">
        <v>399</v>
      </c>
      <c r="G136" s="72"/>
      <c r="H136" s="72"/>
      <c r="I136" s="72"/>
      <c r="J136" s="72"/>
      <c r="K136" s="72"/>
      <c r="L136" s="72"/>
      <c r="M136" s="72"/>
      <c r="N136" s="71"/>
      <c r="O136" s="105"/>
    </row>
    <row r="137" spans="2:15" s="1" customFormat="1" x14ac:dyDescent="0.25">
      <c r="B137" s="5" t="s">
        <v>400</v>
      </c>
      <c r="G137" s="72"/>
      <c r="H137" s="72"/>
      <c r="I137" s="72"/>
      <c r="J137" s="72"/>
      <c r="K137" s="72"/>
      <c r="L137" s="72"/>
      <c r="M137" s="72"/>
      <c r="N137" s="71"/>
      <c r="O137" s="105"/>
    </row>
    <row r="138" spans="2:15" s="1" customFormat="1" x14ac:dyDescent="0.25">
      <c r="B138" s="5" t="s">
        <v>401</v>
      </c>
      <c r="G138" s="72"/>
      <c r="H138" s="72"/>
      <c r="I138" s="72"/>
      <c r="J138" s="72"/>
      <c r="K138" s="72"/>
      <c r="L138" s="72"/>
      <c r="M138" s="72"/>
      <c r="N138" s="72"/>
      <c r="O138" s="107"/>
    </row>
    <row r="139" spans="2:15" s="1" customFormat="1" x14ac:dyDescent="0.25">
      <c r="B139" s="50" t="s">
        <v>72</v>
      </c>
      <c r="G139" s="21"/>
      <c r="H139" s="21"/>
      <c r="I139" s="21"/>
      <c r="J139" s="21"/>
      <c r="K139" s="21"/>
      <c r="L139" s="21"/>
      <c r="M139" s="21"/>
      <c r="N139" s="21"/>
      <c r="O139" s="33"/>
    </row>
    <row r="140" spans="2:15" s="1" customFormat="1" x14ac:dyDescent="0.25">
      <c r="B140" s="338"/>
      <c r="G140" s="70"/>
      <c r="H140" s="70"/>
      <c r="I140" s="70"/>
      <c r="J140" s="70"/>
      <c r="K140" s="70"/>
      <c r="L140" s="70"/>
      <c r="M140" s="70"/>
      <c r="N140" s="70"/>
      <c r="O140" s="103"/>
    </row>
    <row r="141" spans="2:15" s="1" customFormat="1" x14ac:dyDescent="0.25">
      <c r="B141" s="313"/>
      <c r="G141" s="71"/>
      <c r="H141" s="71"/>
      <c r="I141" s="71"/>
      <c r="J141" s="71"/>
      <c r="K141" s="71"/>
      <c r="L141" s="71"/>
      <c r="M141" s="71"/>
      <c r="N141" s="72"/>
      <c r="O141" s="107"/>
    </row>
    <row r="142" spans="2:15" s="1" customFormat="1" x14ac:dyDescent="0.25">
      <c r="B142" s="45"/>
      <c r="G142" s="21"/>
      <c r="H142" s="21"/>
      <c r="I142" s="21"/>
      <c r="J142" s="21"/>
      <c r="K142" s="21"/>
      <c r="L142" s="21"/>
      <c r="M142" s="21"/>
      <c r="N142" s="21"/>
      <c r="O142" s="33"/>
    </row>
    <row r="143" spans="2:15" s="1" customFormat="1" ht="30" customHeight="1" x14ac:dyDescent="0.25">
      <c r="B143" s="29" t="s">
        <v>406</v>
      </c>
      <c r="C143" s="132"/>
      <c r="D143" s="132"/>
      <c r="E143" s="132"/>
      <c r="F143" s="132"/>
      <c r="G143" s="306">
        <v>2023</v>
      </c>
      <c r="H143" s="306">
        <f t="shared" ref="H143:N143" si="6">+G143+1</f>
        <v>2024</v>
      </c>
      <c r="I143" s="306">
        <f t="shared" si="6"/>
        <v>2025</v>
      </c>
      <c r="J143" s="306">
        <f t="shared" si="6"/>
        <v>2026</v>
      </c>
      <c r="K143" s="306">
        <f t="shared" si="6"/>
        <v>2027</v>
      </c>
      <c r="L143" s="306">
        <f t="shared" si="6"/>
        <v>2028</v>
      </c>
      <c r="M143" s="306">
        <f t="shared" si="6"/>
        <v>2029</v>
      </c>
      <c r="N143" s="306">
        <f t="shared" si="6"/>
        <v>2030</v>
      </c>
      <c r="O143" s="302" t="s">
        <v>449</v>
      </c>
    </row>
    <row r="144" spans="2:15" s="1" customFormat="1" x14ac:dyDescent="0.25">
      <c r="B144" s="116"/>
      <c r="O144" s="6"/>
    </row>
    <row r="145" spans="2:15" s="1" customFormat="1" x14ac:dyDescent="0.25">
      <c r="B145" s="75" t="s">
        <v>376</v>
      </c>
      <c r="O145" s="6"/>
    </row>
    <row r="146" spans="2:15" s="1" customFormat="1" x14ac:dyDescent="0.25">
      <c r="B146" s="317">
        <f>'3_Atividade_METAS_Alta'!B110</f>
        <v>0</v>
      </c>
      <c r="G146" s="71"/>
      <c r="H146" s="71"/>
      <c r="I146" s="71"/>
      <c r="J146" s="71"/>
      <c r="K146" s="71"/>
      <c r="L146" s="71"/>
      <c r="M146" s="71"/>
      <c r="N146" s="70"/>
      <c r="O146" s="103"/>
    </row>
    <row r="147" spans="2:15" s="1" customFormat="1" x14ac:dyDescent="0.25">
      <c r="B147" s="317">
        <f>'3_Atividade_METAS_Alta'!B111</f>
        <v>0</v>
      </c>
      <c r="G147" s="71"/>
      <c r="H147" s="71"/>
      <c r="I147" s="71"/>
      <c r="J147" s="71"/>
      <c r="K147" s="71"/>
      <c r="L147" s="71"/>
      <c r="M147" s="71"/>
      <c r="N147" s="71"/>
      <c r="O147" s="105"/>
    </row>
    <row r="148" spans="2:15" s="1" customFormat="1" x14ac:dyDescent="0.25">
      <c r="B148" s="317">
        <f>'3_Atividade_METAS_Alta'!B112</f>
        <v>0</v>
      </c>
      <c r="G148" s="71"/>
      <c r="H148" s="71"/>
      <c r="I148" s="71"/>
      <c r="J148" s="71"/>
      <c r="K148" s="71"/>
      <c r="L148" s="71"/>
      <c r="M148" s="71"/>
      <c r="N148" s="71"/>
      <c r="O148" s="105"/>
    </row>
    <row r="149" spans="2:15" s="1" customFormat="1" x14ac:dyDescent="0.25">
      <c r="B149" s="317">
        <f>'3_Atividade_METAS_Alta'!B113</f>
        <v>0</v>
      </c>
      <c r="G149" s="71"/>
      <c r="H149" s="71"/>
      <c r="I149" s="71"/>
      <c r="J149" s="71"/>
      <c r="K149" s="71"/>
      <c r="L149" s="71"/>
      <c r="M149" s="71"/>
      <c r="N149" s="71"/>
      <c r="O149" s="105"/>
    </row>
    <row r="150" spans="2:15" s="1" customFormat="1" x14ac:dyDescent="0.25">
      <c r="B150" s="317">
        <f>'3_Atividade_METAS_Alta'!B114</f>
        <v>0</v>
      </c>
      <c r="G150" s="71"/>
      <c r="H150" s="71"/>
      <c r="I150" s="71"/>
      <c r="J150" s="71"/>
      <c r="K150" s="71"/>
      <c r="L150" s="71"/>
      <c r="M150" s="71"/>
      <c r="N150" s="71"/>
      <c r="O150" s="105"/>
    </row>
    <row r="151" spans="2:15" s="1" customFormat="1" x14ac:dyDescent="0.25">
      <c r="B151" s="317">
        <f>'3_Atividade_METAS_Alta'!B115</f>
        <v>0</v>
      </c>
      <c r="G151" s="71"/>
      <c r="H151" s="71"/>
      <c r="I151" s="71"/>
      <c r="J151" s="71"/>
      <c r="K151" s="71"/>
      <c r="L151" s="71"/>
      <c r="M151" s="71"/>
      <c r="N151" s="71"/>
      <c r="O151" s="105"/>
    </row>
    <row r="152" spans="2:15" s="1" customFormat="1" x14ac:dyDescent="0.25">
      <c r="B152" s="317">
        <f>'3_Atividade_METAS_Alta'!B116</f>
        <v>0</v>
      </c>
      <c r="G152" s="71"/>
      <c r="H152" s="71"/>
      <c r="I152" s="71"/>
      <c r="J152" s="71"/>
      <c r="K152" s="71"/>
      <c r="L152" s="71"/>
      <c r="M152" s="71"/>
      <c r="N152" s="72"/>
      <c r="O152" s="107"/>
    </row>
    <row r="153" spans="2:15" s="1" customFormat="1" x14ac:dyDescent="0.25">
      <c r="B153" s="75" t="s">
        <v>377</v>
      </c>
      <c r="O153" s="6"/>
    </row>
    <row r="154" spans="2:15" s="1" customFormat="1" x14ac:dyDescent="0.25">
      <c r="B154" s="317">
        <f>'3_Atividade_METAS_Alta'!B118</f>
        <v>0</v>
      </c>
      <c r="G154" s="71"/>
      <c r="H154" s="71"/>
      <c r="I154" s="71"/>
      <c r="J154" s="71"/>
      <c r="K154" s="71"/>
      <c r="L154" s="71"/>
      <c r="M154" s="71"/>
      <c r="N154" s="70"/>
      <c r="O154" s="103"/>
    </row>
    <row r="155" spans="2:15" s="1" customFormat="1" x14ac:dyDescent="0.25">
      <c r="B155" s="317">
        <f>'3_Atividade_METAS_Alta'!B119</f>
        <v>0</v>
      </c>
      <c r="G155" s="71"/>
      <c r="H155" s="71"/>
      <c r="I155" s="71"/>
      <c r="J155" s="71"/>
      <c r="K155" s="71"/>
      <c r="L155" s="71"/>
      <c r="M155" s="71"/>
      <c r="N155" s="71"/>
      <c r="O155" s="105"/>
    </row>
    <row r="156" spans="2:15" s="1" customFormat="1" x14ac:dyDescent="0.25">
      <c r="B156" s="317">
        <f>'3_Atividade_METAS_Alta'!B120</f>
        <v>0</v>
      </c>
      <c r="G156" s="71"/>
      <c r="H156" s="71"/>
      <c r="I156" s="71"/>
      <c r="J156" s="71"/>
      <c r="K156" s="71"/>
      <c r="L156" s="71"/>
      <c r="M156" s="71"/>
      <c r="N156" s="71"/>
      <c r="O156" s="105"/>
    </row>
    <row r="157" spans="2:15" s="1" customFormat="1" x14ac:dyDescent="0.25">
      <c r="B157" s="317">
        <f>'3_Atividade_METAS_Alta'!B121</f>
        <v>0</v>
      </c>
      <c r="G157" s="71"/>
      <c r="H157" s="71"/>
      <c r="I157" s="71"/>
      <c r="J157" s="71"/>
      <c r="K157" s="71"/>
      <c r="L157" s="71"/>
      <c r="M157" s="71"/>
      <c r="N157" s="71"/>
      <c r="O157" s="105"/>
    </row>
    <row r="158" spans="2:15" s="1" customFormat="1" x14ac:dyDescent="0.25">
      <c r="B158" s="317">
        <f>'3_Atividade_METAS_Alta'!B122</f>
        <v>0</v>
      </c>
      <c r="G158" s="71"/>
      <c r="H158" s="71"/>
      <c r="I158" s="71"/>
      <c r="J158" s="71"/>
      <c r="K158" s="71"/>
      <c r="L158" s="71"/>
      <c r="M158" s="71"/>
      <c r="N158" s="71"/>
      <c r="O158" s="105"/>
    </row>
    <row r="159" spans="2:15" s="1" customFormat="1" x14ac:dyDescent="0.25">
      <c r="B159" s="317">
        <f>'3_Atividade_METAS_Alta'!B123</f>
        <v>0</v>
      </c>
      <c r="G159" s="71"/>
      <c r="H159" s="71"/>
      <c r="I159" s="71"/>
      <c r="J159" s="71"/>
      <c r="K159" s="71"/>
      <c r="L159" s="71"/>
      <c r="M159" s="71"/>
      <c r="N159" s="71"/>
      <c r="O159" s="105"/>
    </row>
    <row r="160" spans="2:15" s="1" customFormat="1" x14ac:dyDescent="0.25">
      <c r="B160" s="317">
        <f>'3_Atividade_METAS_Alta'!B124</f>
        <v>0</v>
      </c>
      <c r="G160" s="71"/>
      <c r="H160" s="71"/>
      <c r="I160" s="71"/>
      <c r="J160" s="71"/>
      <c r="K160" s="71"/>
      <c r="L160" s="71"/>
      <c r="M160" s="71"/>
      <c r="N160" s="72"/>
      <c r="O160" s="107"/>
    </row>
    <row r="161" spans="2:15" s="1" customFormat="1" x14ac:dyDescent="0.25">
      <c r="B161" s="75" t="s">
        <v>381</v>
      </c>
      <c r="O161" s="6"/>
    </row>
    <row r="162" spans="2:15" s="1" customFormat="1" x14ac:dyDescent="0.25">
      <c r="B162" s="317">
        <f>'3_Atividade_METAS_Alta'!B126</f>
        <v>0</v>
      </c>
      <c r="G162" s="71"/>
      <c r="H162" s="71"/>
      <c r="I162" s="71"/>
      <c r="J162" s="71"/>
      <c r="K162" s="71"/>
      <c r="L162" s="71"/>
      <c r="M162" s="71"/>
      <c r="N162" s="70"/>
      <c r="O162" s="103"/>
    </row>
    <row r="163" spans="2:15" s="1" customFormat="1" x14ac:dyDescent="0.25">
      <c r="B163" s="317">
        <f>'3_Atividade_METAS_Alta'!B127</f>
        <v>0</v>
      </c>
      <c r="G163" s="71"/>
      <c r="H163" s="71"/>
      <c r="I163" s="71"/>
      <c r="J163" s="71"/>
      <c r="K163" s="71"/>
      <c r="L163" s="71"/>
      <c r="M163" s="71"/>
      <c r="N163" s="71"/>
      <c r="O163" s="105"/>
    </row>
    <row r="164" spans="2:15" s="1" customFormat="1" x14ac:dyDescent="0.25">
      <c r="B164" s="317">
        <f>'3_Atividade_METAS_Alta'!B128</f>
        <v>0</v>
      </c>
      <c r="G164" s="71"/>
      <c r="H164" s="71"/>
      <c r="I164" s="71"/>
      <c r="J164" s="71"/>
      <c r="K164" s="71"/>
      <c r="L164" s="71"/>
      <c r="M164" s="71"/>
      <c r="N164" s="71"/>
      <c r="O164" s="105"/>
    </row>
    <row r="165" spans="2:15" s="1" customFormat="1" x14ac:dyDescent="0.25">
      <c r="B165" s="317">
        <f>'3_Atividade_METAS_Alta'!B129</f>
        <v>0</v>
      </c>
      <c r="G165" s="71"/>
      <c r="H165" s="71"/>
      <c r="I165" s="71"/>
      <c r="J165" s="71"/>
      <c r="K165" s="71"/>
      <c r="L165" s="71"/>
      <c r="M165" s="71"/>
      <c r="N165" s="71"/>
      <c r="O165" s="105"/>
    </row>
    <row r="166" spans="2:15" s="1" customFormat="1" x14ac:dyDescent="0.25">
      <c r="B166" s="317">
        <f>'3_Atividade_METAS_Alta'!B130</f>
        <v>0</v>
      </c>
      <c r="G166" s="71"/>
      <c r="H166" s="71"/>
      <c r="I166" s="71"/>
      <c r="J166" s="71"/>
      <c r="K166" s="71"/>
      <c r="L166" s="71"/>
      <c r="M166" s="71"/>
      <c r="N166" s="71"/>
      <c r="O166" s="105"/>
    </row>
    <row r="167" spans="2:15" s="1" customFormat="1" x14ac:dyDescent="0.25">
      <c r="B167" s="317">
        <f>'3_Atividade_METAS_Alta'!B131</f>
        <v>0</v>
      </c>
      <c r="G167" s="71"/>
      <c r="H167" s="71"/>
      <c r="I167" s="71"/>
      <c r="J167" s="71"/>
      <c r="K167" s="71"/>
      <c r="L167" s="71"/>
      <c r="M167" s="71"/>
      <c r="N167" s="71"/>
      <c r="O167" s="105"/>
    </row>
    <row r="168" spans="2:15" s="1" customFormat="1" x14ac:dyDescent="0.25">
      <c r="B168" s="317">
        <f>'3_Atividade_METAS_Alta'!B132</f>
        <v>0</v>
      </c>
      <c r="G168" s="71"/>
      <c r="H168" s="71"/>
      <c r="I168" s="71"/>
      <c r="J168" s="71"/>
      <c r="K168" s="71"/>
      <c r="L168" s="71"/>
      <c r="M168" s="71"/>
      <c r="N168" s="72"/>
      <c r="O168" s="107"/>
    </row>
    <row r="169" spans="2:15" s="1" customFormat="1" x14ac:dyDescent="0.25">
      <c r="B169" s="75" t="s">
        <v>382</v>
      </c>
      <c r="O169" s="6"/>
    </row>
    <row r="170" spans="2:15" s="1" customFormat="1" x14ac:dyDescent="0.25">
      <c r="B170" s="317">
        <f>'3_Atividade_METAS_Alta'!B134</f>
        <v>0</v>
      </c>
      <c r="G170" s="71"/>
      <c r="H170" s="71"/>
      <c r="I170" s="71"/>
      <c r="J170" s="71"/>
      <c r="K170" s="71"/>
      <c r="L170" s="71"/>
      <c r="M170" s="71"/>
      <c r="N170" s="70"/>
      <c r="O170" s="103"/>
    </row>
    <row r="171" spans="2:15" s="1" customFormat="1" x14ac:dyDescent="0.25">
      <c r="B171" s="317">
        <f>'3_Atividade_METAS_Alta'!B135</f>
        <v>0</v>
      </c>
      <c r="G171" s="71"/>
      <c r="H171" s="71"/>
      <c r="I171" s="71"/>
      <c r="J171" s="71"/>
      <c r="K171" s="71"/>
      <c r="L171" s="71"/>
      <c r="M171" s="71"/>
      <c r="N171" s="71"/>
      <c r="O171" s="105"/>
    </row>
    <row r="172" spans="2:15" s="1" customFormat="1" x14ac:dyDescent="0.25">
      <c r="B172" s="317">
        <f>'3_Atividade_METAS_Alta'!B136</f>
        <v>0</v>
      </c>
      <c r="G172" s="71"/>
      <c r="H172" s="71"/>
      <c r="I172" s="71"/>
      <c r="J172" s="71"/>
      <c r="K172" s="71"/>
      <c r="L172" s="71"/>
      <c r="M172" s="71"/>
      <c r="N172" s="71"/>
      <c r="O172" s="105"/>
    </row>
    <row r="173" spans="2:15" s="1" customFormat="1" x14ac:dyDescent="0.25">
      <c r="B173" s="317">
        <f>'3_Atividade_METAS_Alta'!B137</f>
        <v>0</v>
      </c>
      <c r="G173" s="71"/>
      <c r="H173" s="71"/>
      <c r="I173" s="71"/>
      <c r="J173" s="71"/>
      <c r="K173" s="71"/>
      <c r="L173" s="71"/>
      <c r="M173" s="71"/>
      <c r="N173" s="71"/>
      <c r="O173" s="105"/>
    </row>
    <row r="174" spans="2:15" s="1" customFormat="1" x14ac:dyDescent="0.25">
      <c r="B174" s="317">
        <f>'3_Atividade_METAS_Alta'!B138</f>
        <v>0</v>
      </c>
      <c r="G174" s="71"/>
      <c r="H174" s="71"/>
      <c r="I174" s="71"/>
      <c r="J174" s="71"/>
      <c r="K174" s="71"/>
      <c r="L174" s="71"/>
      <c r="M174" s="71"/>
      <c r="N174" s="71"/>
      <c r="O174" s="105"/>
    </row>
    <row r="175" spans="2:15" s="1" customFormat="1" x14ac:dyDescent="0.25">
      <c r="B175" s="317">
        <f>'3_Atividade_METAS_Alta'!B141</f>
        <v>0</v>
      </c>
      <c r="G175" s="71"/>
      <c r="H175" s="71"/>
      <c r="I175" s="71"/>
      <c r="J175" s="71"/>
      <c r="K175" s="71"/>
      <c r="L175" s="71"/>
      <c r="M175" s="71"/>
      <c r="N175" s="71"/>
      <c r="O175" s="105"/>
    </row>
    <row r="176" spans="2:15" s="1" customFormat="1" x14ac:dyDescent="0.25">
      <c r="B176" s="317">
        <f>'3_Atividade_METAS_Alta'!B142</f>
        <v>0</v>
      </c>
      <c r="G176" s="71"/>
      <c r="H176" s="71"/>
      <c r="I176" s="71"/>
      <c r="J176" s="71"/>
      <c r="K176" s="71"/>
      <c r="L176" s="71"/>
      <c r="M176" s="71"/>
      <c r="N176" s="72"/>
      <c r="O176" s="107"/>
    </row>
    <row r="177" spans="2:15" s="1" customFormat="1" x14ac:dyDescent="0.25">
      <c r="B177" s="75" t="s">
        <v>384</v>
      </c>
      <c r="O177" s="6"/>
    </row>
    <row r="178" spans="2:15" s="1" customFormat="1" x14ac:dyDescent="0.25">
      <c r="B178" s="317">
        <f>'3_Atividade_METAS_Alta'!B144</f>
        <v>0</v>
      </c>
      <c r="G178" s="72"/>
      <c r="H178" s="72"/>
      <c r="I178" s="72"/>
      <c r="J178" s="72"/>
      <c r="K178" s="72"/>
      <c r="L178" s="72"/>
      <c r="M178" s="72"/>
      <c r="N178" s="188"/>
      <c r="O178" s="189"/>
    </row>
    <row r="179" spans="2:15" s="1" customFormat="1" x14ac:dyDescent="0.25">
      <c r="B179" s="75" t="s">
        <v>407</v>
      </c>
      <c r="O179" s="6"/>
    </row>
    <row r="180" spans="2:15" s="1" customFormat="1" x14ac:dyDescent="0.25">
      <c r="B180" s="317">
        <f>'3_Atividade_METAS_Alta'!B146</f>
        <v>0</v>
      </c>
      <c r="G180" s="70"/>
      <c r="H180" s="70"/>
      <c r="I180" s="70"/>
      <c r="J180" s="70"/>
      <c r="K180" s="70"/>
      <c r="L180" s="70"/>
      <c r="M180" s="70"/>
      <c r="N180" s="70"/>
      <c r="O180" s="103"/>
    </row>
    <row r="181" spans="2:15" s="1" customFormat="1" x14ac:dyDescent="0.25">
      <c r="B181" s="317">
        <f>'3_Atividade_METAS_Alta'!B147</f>
        <v>0</v>
      </c>
      <c r="G181" s="71"/>
      <c r="H181" s="71"/>
      <c r="I181" s="71"/>
      <c r="J181" s="71"/>
      <c r="K181" s="71"/>
      <c r="L181" s="71"/>
      <c r="M181" s="71"/>
      <c r="N181" s="71"/>
      <c r="O181" s="105"/>
    </row>
    <row r="182" spans="2:15" s="1" customFormat="1" x14ac:dyDescent="0.25">
      <c r="B182" s="317">
        <f>'3_Atividade_METAS_Alta'!B148</f>
        <v>0</v>
      </c>
      <c r="G182" s="71"/>
      <c r="H182" s="71"/>
      <c r="I182" s="71"/>
      <c r="J182" s="71"/>
      <c r="K182" s="71"/>
      <c r="L182" s="71"/>
      <c r="M182" s="71"/>
      <c r="N182" s="71"/>
      <c r="O182" s="105"/>
    </row>
    <row r="183" spans="2:15" s="1" customFormat="1" x14ac:dyDescent="0.25">
      <c r="B183" s="317">
        <f>'3_Atividade_METAS_Alta'!B149</f>
        <v>0</v>
      </c>
      <c r="G183" s="71"/>
      <c r="H183" s="71"/>
      <c r="I183" s="71"/>
      <c r="J183" s="71"/>
      <c r="K183" s="71"/>
      <c r="L183" s="71"/>
      <c r="M183" s="71"/>
      <c r="N183" s="71"/>
      <c r="O183" s="105"/>
    </row>
    <row r="184" spans="2:15" s="1" customFormat="1" x14ac:dyDescent="0.25">
      <c r="B184" s="317">
        <f>'3_Atividade_METAS_Alta'!B150</f>
        <v>0</v>
      </c>
      <c r="G184" s="71"/>
      <c r="H184" s="71"/>
      <c r="I184" s="71"/>
      <c r="J184" s="71"/>
      <c r="K184" s="71"/>
      <c r="L184" s="71"/>
      <c r="M184" s="71"/>
      <c r="N184" s="71"/>
      <c r="O184" s="105"/>
    </row>
    <row r="185" spans="2:15" s="1" customFormat="1" x14ac:dyDescent="0.25">
      <c r="B185" s="317">
        <f>'3_Atividade_METAS_Alta'!B151</f>
        <v>0</v>
      </c>
      <c r="G185" s="71"/>
      <c r="H185" s="71"/>
      <c r="I185" s="71"/>
      <c r="J185" s="71"/>
      <c r="K185" s="71"/>
      <c r="L185" s="71"/>
      <c r="M185" s="71"/>
      <c r="N185" s="71"/>
      <c r="O185" s="105"/>
    </row>
    <row r="186" spans="2:15" s="1" customFormat="1" x14ac:dyDescent="0.25">
      <c r="B186" s="317">
        <f>'3_Atividade_METAS_Alta'!B152</f>
        <v>0</v>
      </c>
      <c r="G186" s="71"/>
      <c r="H186" s="71"/>
      <c r="I186" s="71"/>
      <c r="J186" s="71"/>
      <c r="K186" s="71"/>
      <c r="L186" s="71"/>
      <c r="M186" s="71"/>
      <c r="N186" s="72"/>
      <c r="O186" s="107"/>
    </row>
    <row r="187" spans="2:15" s="1" customFormat="1" x14ac:dyDescent="0.25">
      <c r="B187" s="17"/>
      <c r="O187" s="6"/>
    </row>
    <row r="188" spans="2:15" s="1" customFormat="1" ht="30" customHeight="1" x14ac:dyDescent="0.25">
      <c r="B188" s="122" t="s">
        <v>410</v>
      </c>
      <c r="C188" s="132"/>
      <c r="D188" s="132"/>
      <c r="E188" s="132"/>
      <c r="F188" s="132"/>
      <c r="G188" s="306">
        <v>2023</v>
      </c>
      <c r="H188" s="306">
        <f t="shared" ref="H188:N188" si="7">+G188+1</f>
        <v>2024</v>
      </c>
      <c r="I188" s="306">
        <f t="shared" si="7"/>
        <v>2025</v>
      </c>
      <c r="J188" s="306">
        <f t="shared" si="7"/>
        <v>2026</v>
      </c>
      <c r="K188" s="306">
        <f t="shared" si="7"/>
        <v>2027</v>
      </c>
      <c r="L188" s="306">
        <f t="shared" si="7"/>
        <v>2028</v>
      </c>
      <c r="M188" s="306">
        <f t="shared" si="7"/>
        <v>2029</v>
      </c>
      <c r="N188" s="306">
        <f t="shared" si="7"/>
        <v>2030</v>
      </c>
      <c r="O188" s="302" t="s">
        <v>449</v>
      </c>
    </row>
    <row r="189" spans="2:15" s="1" customFormat="1" ht="4.9000000000000004" customHeight="1" x14ac:dyDescent="0.25">
      <c r="B189" s="75"/>
      <c r="G189" s="100"/>
      <c r="H189" s="100"/>
      <c r="I189" s="100"/>
      <c r="J189" s="100"/>
      <c r="K189" s="100"/>
      <c r="L189" s="100"/>
      <c r="M189" s="100"/>
      <c r="N189" s="100"/>
      <c r="O189" s="101"/>
    </row>
    <row r="190" spans="2:15" s="1" customFormat="1" x14ac:dyDescent="0.25">
      <c r="B190" s="35" t="s">
        <v>411</v>
      </c>
      <c r="G190" s="100"/>
      <c r="H190" s="100"/>
      <c r="I190" s="100"/>
      <c r="J190" s="100"/>
      <c r="K190" s="100"/>
      <c r="L190" s="100"/>
      <c r="M190" s="100"/>
      <c r="N190" s="100"/>
      <c r="O190" s="101"/>
    </row>
    <row r="191" spans="2:15" s="1" customFormat="1" x14ac:dyDescent="0.25">
      <c r="B191" s="50" t="s">
        <v>452</v>
      </c>
      <c r="G191" s="70"/>
      <c r="H191" s="70"/>
      <c r="I191" s="70"/>
      <c r="J191" s="70"/>
      <c r="K191" s="70"/>
      <c r="L191" s="70"/>
      <c r="M191" s="70"/>
      <c r="N191" s="70"/>
      <c r="O191" s="103"/>
    </row>
    <row r="192" spans="2:15" s="1" customFormat="1" ht="7.9" customHeight="1" x14ac:dyDescent="0.25">
      <c r="B192" s="17"/>
      <c r="O192" s="6"/>
    </row>
    <row r="193" spans="1:15" s="1" customFormat="1" x14ac:dyDescent="0.25">
      <c r="B193" s="31" t="s">
        <v>453</v>
      </c>
      <c r="G193" s="321"/>
      <c r="H193" s="321"/>
      <c r="I193" s="321"/>
      <c r="J193" s="321"/>
      <c r="K193" s="321"/>
      <c r="L193" s="321"/>
      <c r="M193" s="321"/>
      <c r="N193" s="321"/>
      <c r="O193" s="322"/>
    </row>
    <row r="194" spans="1:15" s="1" customFormat="1" x14ac:dyDescent="0.25">
      <c r="B194" s="50" t="s">
        <v>454</v>
      </c>
      <c r="G194" s="70"/>
      <c r="H194" s="70"/>
      <c r="I194" s="70"/>
      <c r="J194" s="70"/>
      <c r="K194" s="70"/>
      <c r="L194" s="70"/>
      <c r="M194" s="70"/>
      <c r="N194" s="70"/>
      <c r="O194" s="103"/>
    </row>
    <row r="195" spans="1:15" s="1" customFormat="1" x14ac:dyDescent="0.25">
      <c r="B195" s="50" t="s">
        <v>455</v>
      </c>
      <c r="G195" s="71"/>
      <c r="H195" s="71"/>
      <c r="I195" s="71"/>
      <c r="J195" s="71"/>
      <c r="K195" s="71"/>
      <c r="L195" s="71"/>
      <c r="M195" s="71"/>
      <c r="N195" s="71"/>
      <c r="O195" s="105"/>
    </row>
    <row r="196" spans="1:15" s="1" customFormat="1" x14ac:dyDescent="0.25">
      <c r="B196" s="50" t="s">
        <v>456</v>
      </c>
      <c r="G196" s="71"/>
      <c r="H196" s="71"/>
      <c r="I196" s="71"/>
      <c r="J196" s="71"/>
      <c r="K196" s="71"/>
      <c r="L196" s="71"/>
      <c r="M196" s="71"/>
      <c r="N196" s="71"/>
      <c r="O196" s="105"/>
    </row>
    <row r="197" spans="1:15" s="1" customFormat="1" ht="16.899999999999999" customHeight="1" x14ac:dyDescent="0.25">
      <c r="B197" s="50" t="s">
        <v>457</v>
      </c>
      <c r="G197" s="72"/>
      <c r="H197" s="72"/>
      <c r="I197" s="72"/>
      <c r="J197" s="72"/>
      <c r="K197" s="72"/>
      <c r="L197" s="72"/>
      <c r="M197" s="72"/>
      <c r="N197" s="72"/>
      <c r="O197" s="107"/>
    </row>
    <row r="198" spans="1:15" s="1" customFormat="1" ht="7.9" customHeight="1" x14ac:dyDescent="0.25">
      <c r="B198" s="17"/>
      <c r="O198" s="6"/>
    </row>
    <row r="199" spans="1:15" s="1" customFormat="1" x14ac:dyDescent="0.25">
      <c r="B199" s="35" t="s">
        <v>413</v>
      </c>
      <c r="G199" s="321">
        <f t="shared" ref="G199:O199" si="8">SUM(G200:G215)</f>
        <v>0</v>
      </c>
      <c r="H199" s="321">
        <f t="shared" si="8"/>
        <v>0</v>
      </c>
      <c r="I199" s="321">
        <f t="shared" si="8"/>
        <v>0</v>
      </c>
      <c r="J199" s="321">
        <f t="shared" si="8"/>
        <v>0</v>
      </c>
      <c r="K199" s="321">
        <f t="shared" si="8"/>
        <v>0</v>
      </c>
      <c r="L199" s="321">
        <f t="shared" si="8"/>
        <v>0</v>
      </c>
      <c r="M199" s="321">
        <f t="shared" si="8"/>
        <v>0</v>
      </c>
      <c r="N199" s="321">
        <f t="shared" si="8"/>
        <v>0</v>
      </c>
      <c r="O199" s="322">
        <f t="shared" si="8"/>
        <v>0</v>
      </c>
    </row>
    <row r="200" spans="1:15" s="1" customFormat="1" x14ac:dyDescent="0.25">
      <c r="B200" s="50" t="s">
        <v>414</v>
      </c>
      <c r="G200" s="70"/>
      <c r="H200" s="70"/>
      <c r="I200" s="70"/>
      <c r="J200" s="70"/>
      <c r="K200" s="70"/>
      <c r="L200" s="70"/>
      <c r="M200" s="70"/>
      <c r="N200" s="70"/>
      <c r="O200" s="103"/>
    </row>
    <row r="201" spans="1:15" s="1" customFormat="1" x14ac:dyDescent="0.25">
      <c r="B201" s="50" t="s">
        <v>415</v>
      </c>
      <c r="G201" s="71"/>
      <c r="H201" s="71"/>
      <c r="I201" s="71"/>
      <c r="J201" s="71"/>
      <c r="K201" s="71"/>
      <c r="L201" s="71"/>
      <c r="M201" s="71"/>
      <c r="N201" s="71"/>
      <c r="O201" s="105"/>
    </row>
    <row r="202" spans="1:15" s="1" customFormat="1" x14ac:dyDescent="0.25">
      <c r="B202" s="50" t="s">
        <v>416</v>
      </c>
      <c r="G202" s="70"/>
      <c r="H202" s="70"/>
      <c r="I202" s="70"/>
      <c r="J202" s="70"/>
      <c r="K202" s="70"/>
      <c r="L202" s="70"/>
      <c r="M202" s="70"/>
      <c r="N202" s="71"/>
      <c r="O202" s="105"/>
    </row>
    <row r="203" spans="1:15" s="1" customFormat="1" x14ac:dyDescent="0.25">
      <c r="A203" s="48"/>
      <c r="B203" s="50" t="s">
        <v>417</v>
      </c>
      <c r="G203" s="71"/>
      <c r="H203" s="71"/>
      <c r="I203" s="71"/>
      <c r="J203" s="71"/>
      <c r="K203" s="71"/>
      <c r="L203" s="71"/>
      <c r="M203" s="71"/>
      <c r="N203" s="71"/>
      <c r="O203" s="105"/>
    </row>
    <row r="204" spans="1:15" s="1" customFormat="1" x14ac:dyDescent="0.25">
      <c r="B204" s="50" t="s">
        <v>418</v>
      </c>
      <c r="G204" s="70"/>
      <c r="H204" s="70"/>
      <c r="I204" s="70"/>
      <c r="J204" s="70"/>
      <c r="K204" s="70"/>
      <c r="L204" s="70"/>
      <c r="M204" s="70"/>
      <c r="N204" s="71"/>
      <c r="O204" s="105"/>
    </row>
    <row r="205" spans="1:15" s="1" customFormat="1" x14ac:dyDescent="0.25">
      <c r="A205" s="48"/>
      <c r="B205" s="50" t="s">
        <v>419</v>
      </c>
      <c r="G205" s="71"/>
      <c r="H205" s="71"/>
      <c r="I205" s="71"/>
      <c r="J205" s="71"/>
      <c r="K205" s="71"/>
      <c r="L205" s="71"/>
      <c r="M205" s="71"/>
      <c r="N205" s="71"/>
      <c r="O205" s="105"/>
    </row>
    <row r="206" spans="1:15" s="1" customFormat="1" x14ac:dyDescent="0.25">
      <c r="A206" s="48"/>
      <c r="B206" s="50" t="s">
        <v>420</v>
      </c>
      <c r="G206" s="70"/>
      <c r="H206" s="70"/>
      <c r="I206" s="70"/>
      <c r="J206" s="70"/>
      <c r="K206" s="70"/>
      <c r="L206" s="70"/>
      <c r="M206" s="70"/>
      <c r="N206" s="71"/>
      <c r="O206" s="105"/>
    </row>
    <row r="207" spans="1:15" s="1" customFormat="1" x14ac:dyDescent="0.25">
      <c r="A207" s="48"/>
      <c r="B207" s="50" t="s">
        <v>421</v>
      </c>
      <c r="G207" s="71"/>
      <c r="H207" s="71"/>
      <c r="I207" s="71"/>
      <c r="J207" s="71"/>
      <c r="K207" s="71"/>
      <c r="L207" s="71"/>
      <c r="M207" s="71"/>
      <c r="N207" s="71"/>
      <c r="O207" s="105"/>
    </row>
    <row r="208" spans="1:15" s="1" customFormat="1" x14ac:dyDescent="0.25">
      <c r="B208" s="50" t="s">
        <v>422</v>
      </c>
      <c r="G208" s="70"/>
      <c r="H208" s="70"/>
      <c r="I208" s="70"/>
      <c r="J208" s="70"/>
      <c r="K208" s="70"/>
      <c r="L208" s="70"/>
      <c r="M208" s="70"/>
      <c r="N208" s="71"/>
      <c r="O208" s="105"/>
    </row>
    <row r="209" spans="1:16" s="1" customFormat="1" x14ac:dyDescent="0.25">
      <c r="B209" s="50" t="s">
        <v>423</v>
      </c>
      <c r="G209" s="71"/>
      <c r="H209" s="71"/>
      <c r="I209" s="71"/>
      <c r="J209" s="71"/>
      <c r="K209" s="71"/>
      <c r="L209" s="71"/>
      <c r="M209" s="71"/>
      <c r="N209" s="71"/>
      <c r="O209" s="105"/>
    </row>
    <row r="210" spans="1:16" s="1" customFormat="1" ht="31.9" customHeight="1" x14ac:dyDescent="0.25">
      <c r="B210" s="99" t="s">
        <v>424</v>
      </c>
      <c r="G210" s="70"/>
      <c r="H210" s="70"/>
      <c r="I210" s="70"/>
      <c r="J210" s="70"/>
      <c r="K210" s="70"/>
      <c r="L210" s="70"/>
      <c r="M210" s="70"/>
      <c r="N210" s="71"/>
      <c r="O210" s="105"/>
    </row>
    <row r="211" spans="1:16" s="1" customFormat="1" x14ac:dyDescent="0.25">
      <c r="B211" s="50" t="s">
        <v>396</v>
      </c>
      <c r="G211" s="71"/>
      <c r="H211" s="71"/>
      <c r="I211" s="71"/>
      <c r="J211" s="71"/>
      <c r="K211" s="71"/>
      <c r="L211" s="71"/>
      <c r="M211" s="71"/>
      <c r="N211" s="71"/>
      <c r="O211" s="105"/>
    </row>
    <row r="212" spans="1:16" s="1" customFormat="1" x14ac:dyDescent="0.25">
      <c r="B212" s="50" t="s">
        <v>395</v>
      </c>
      <c r="G212" s="70"/>
      <c r="H212" s="70"/>
      <c r="I212" s="70"/>
      <c r="J212" s="70"/>
      <c r="K212" s="70"/>
      <c r="L212" s="70"/>
      <c r="M212" s="70"/>
      <c r="N212" s="71"/>
      <c r="O212" s="105"/>
    </row>
    <row r="213" spans="1:16" s="1" customFormat="1" x14ac:dyDescent="0.25">
      <c r="B213" s="50" t="s">
        <v>399</v>
      </c>
      <c r="G213" s="71"/>
      <c r="H213" s="71"/>
      <c r="I213" s="71"/>
      <c r="J213" s="71"/>
      <c r="K213" s="71"/>
      <c r="L213" s="71"/>
      <c r="M213" s="71"/>
      <c r="N213" s="71"/>
      <c r="O213" s="105"/>
    </row>
    <row r="214" spans="1:16" s="1" customFormat="1" x14ac:dyDescent="0.25">
      <c r="B214" s="50" t="s">
        <v>400</v>
      </c>
      <c r="G214" s="70"/>
      <c r="H214" s="70"/>
      <c r="I214" s="70"/>
      <c r="J214" s="70"/>
      <c r="K214" s="70"/>
      <c r="L214" s="70"/>
      <c r="M214" s="70"/>
      <c r="N214" s="71"/>
      <c r="O214" s="105"/>
    </row>
    <row r="215" spans="1:16" s="1" customFormat="1" x14ac:dyDescent="0.25">
      <c r="B215" s="50" t="s">
        <v>425</v>
      </c>
      <c r="G215" s="71"/>
      <c r="H215" s="71"/>
      <c r="I215" s="71"/>
      <c r="J215" s="71"/>
      <c r="K215" s="71"/>
      <c r="L215" s="71"/>
      <c r="M215" s="71"/>
      <c r="N215" s="72"/>
      <c r="O215" s="107"/>
    </row>
    <row r="216" spans="1:16" s="1" customFormat="1" ht="7.9" customHeight="1" x14ac:dyDescent="0.25">
      <c r="B216" s="75"/>
      <c r="G216" s="52"/>
      <c r="H216" s="52"/>
      <c r="I216" s="52"/>
      <c r="J216" s="52"/>
      <c r="K216" s="52"/>
      <c r="L216" s="52"/>
      <c r="M216" s="52"/>
      <c r="N216" s="52"/>
      <c r="O216" s="124"/>
    </row>
    <row r="217" spans="1:16" s="1" customFormat="1" x14ac:dyDescent="0.25">
      <c r="B217" s="35" t="s">
        <v>426</v>
      </c>
      <c r="G217" s="71"/>
      <c r="H217" s="71"/>
      <c r="I217" s="71"/>
      <c r="J217" s="71"/>
      <c r="K217" s="71"/>
      <c r="L217" s="71"/>
      <c r="M217" s="71"/>
      <c r="N217" s="188"/>
      <c r="O217" s="189"/>
    </row>
    <row r="218" spans="1:16" s="1" customFormat="1" ht="7.9" customHeight="1" x14ac:dyDescent="0.25">
      <c r="B218" s="35"/>
      <c r="G218" s="44"/>
      <c r="H218" s="44"/>
      <c r="I218" s="44"/>
      <c r="J218" s="44"/>
      <c r="K218" s="44"/>
      <c r="L218" s="44"/>
      <c r="M218" s="44"/>
      <c r="N218" s="44"/>
      <c r="O218" s="125"/>
    </row>
    <row r="219" spans="1:16" s="1" customFormat="1" x14ac:dyDescent="0.25">
      <c r="B219" s="126" t="s">
        <v>427</v>
      </c>
      <c r="C219" s="26"/>
      <c r="D219" s="26"/>
      <c r="E219" s="26"/>
      <c r="F219" s="26"/>
      <c r="G219" s="117"/>
      <c r="H219" s="117"/>
      <c r="I219" s="117"/>
      <c r="J219" s="117"/>
      <c r="K219" s="117"/>
      <c r="L219" s="117"/>
      <c r="M219" s="117"/>
      <c r="N219" s="190"/>
      <c r="O219" s="191"/>
    </row>
    <row r="221" spans="1:16" x14ac:dyDescent="0.25">
      <c r="A221" t="s">
        <v>357</v>
      </c>
      <c r="B221" t="s">
        <v>357</v>
      </c>
      <c r="C221" t="s">
        <v>357</v>
      </c>
      <c r="D221" t="s">
        <v>357</v>
      </c>
      <c r="E221" t="s">
        <v>357</v>
      </c>
      <c r="F221" t="s">
        <v>357</v>
      </c>
      <c r="G221" t="s">
        <v>357</v>
      </c>
      <c r="H221" t="s">
        <v>357</v>
      </c>
      <c r="I221" t="s">
        <v>357</v>
      </c>
      <c r="J221" t="s">
        <v>357</v>
      </c>
      <c r="K221" t="s">
        <v>357</v>
      </c>
      <c r="L221" t="s">
        <v>357</v>
      </c>
      <c r="M221" t="s">
        <v>357</v>
      </c>
      <c r="N221" t="s">
        <v>357</v>
      </c>
      <c r="O221" t="s">
        <v>357</v>
      </c>
      <c r="P221" t="s">
        <v>357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2:B87" xr:uid="{00000000-0002-0000-0800-000000000000}">
      <formula1>Municípios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70C0"/>
  </sheetPr>
  <dimension ref="A2:P257"/>
  <sheetViews>
    <sheetView showGridLines="0" zoomScale="85" zoomScaleNormal="85" workbookViewId="0">
      <pane ySplit="3" topLeftCell="A31" activePane="bottomLeft" state="frozen"/>
      <selection activeCell="B28" sqref="B28"/>
      <selection pane="bottomLeft" activeCell="B197" sqref="B197"/>
    </sheetView>
  </sheetViews>
  <sheetFormatPr defaultColWidth="0" defaultRowHeight="15" customHeight="1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7" width="9.140625" hidden="1" customWidth="1"/>
    <col min="18" max="16384" width="9.140625" hidden="1"/>
  </cols>
  <sheetData>
    <row r="2" spans="2:15" s="2" customFormat="1" ht="30" customHeight="1" x14ac:dyDescent="0.25">
      <c r="B2" s="3" t="s">
        <v>441</v>
      </c>
      <c r="C2" s="197"/>
      <c r="D2" s="389" t="s">
        <v>442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/>
      <c r="C19" s="179"/>
      <c r="D19" s="323"/>
      <c r="E19" s="180"/>
      <c r="F19" s="129"/>
      <c r="G19" s="324"/>
      <c r="H19" s="324"/>
      <c r="I19" s="324"/>
      <c r="J19" s="324"/>
      <c r="K19" s="324"/>
      <c r="L19" s="324"/>
      <c r="M19" s="325"/>
      <c r="N19" s="325"/>
      <c r="O19" s="326"/>
    </row>
    <row r="20" spans="2:15" x14ac:dyDescent="0.25">
      <c r="B20" s="186"/>
      <c r="C20" s="181"/>
      <c r="D20" s="327"/>
      <c r="E20" s="182"/>
      <c r="F20" s="130"/>
      <c r="G20" s="328"/>
      <c r="H20" s="329"/>
      <c r="I20" s="329"/>
      <c r="J20" s="329"/>
      <c r="K20" s="329"/>
      <c r="L20" s="329"/>
      <c r="M20" s="329"/>
      <c r="N20" s="329"/>
      <c r="O20" s="330"/>
    </row>
    <row r="21" spans="2:15" x14ac:dyDescent="0.25">
      <c r="B21" s="186"/>
      <c r="C21" s="181"/>
      <c r="D21" s="327"/>
      <c r="E21" s="182"/>
      <c r="F21" s="130"/>
      <c r="G21" s="328"/>
      <c r="H21" s="329"/>
      <c r="I21" s="329"/>
      <c r="J21" s="329"/>
      <c r="K21" s="329"/>
      <c r="L21" s="329"/>
      <c r="M21" s="329"/>
      <c r="N21" s="329"/>
      <c r="O21" s="330"/>
    </row>
    <row r="22" spans="2:15" x14ac:dyDescent="0.25">
      <c r="B22" s="186"/>
      <c r="C22" s="181"/>
      <c r="D22" s="327"/>
      <c r="E22" s="182"/>
      <c r="F22" s="130"/>
      <c r="G22" s="324"/>
      <c r="H22" s="329"/>
      <c r="I22" s="329"/>
      <c r="J22" s="329"/>
      <c r="K22" s="329"/>
      <c r="L22" s="329"/>
      <c r="M22" s="329"/>
      <c r="N22" s="329"/>
      <c r="O22" s="330"/>
    </row>
    <row r="23" spans="2:15" x14ac:dyDescent="0.25">
      <c r="B23" s="186"/>
      <c r="C23" s="181"/>
      <c r="D23" s="327"/>
      <c r="E23" s="182"/>
      <c r="F23" s="130"/>
      <c r="G23" s="328"/>
      <c r="H23" s="329"/>
      <c r="I23" s="329"/>
      <c r="J23" s="329"/>
      <c r="K23" s="329"/>
      <c r="L23" s="329"/>
      <c r="M23" s="329"/>
      <c r="N23" s="329"/>
      <c r="O23" s="330"/>
    </row>
    <row r="24" spans="2:15" x14ac:dyDescent="0.25">
      <c r="B24" s="186"/>
      <c r="C24" s="181"/>
      <c r="D24" s="327"/>
      <c r="E24" s="182"/>
      <c r="F24" s="130"/>
      <c r="G24" s="328"/>
      <c r="H24" s="329"/>
      <c r="I24" s="329"/>
      <c r="J24" s="329"/>
      <c r="K24" s="329"/>
      <c r="L24" s="329"/>
      <c r="M24" s="329"/>
      <c r="N24" s="329"/>
      <c r="O24" s="330"/>
    </row>
    <row r="25" spans="2:15" x14ac:dyDescent="0.25">
      <c r="B25" s="186"/>
      <c r="C25" s="181"/>
      <c r="D25" s="327"/>
      <c r="E25" s="182"/>
      <c r="F25" s="130"/>
      <c r="G25" s="328"/>
      <c r="H25" s="329"/>
      <c r="I25" s="329"/>
      <c r="J25" s="329"/>
      <c r="K25" s="329"/>
      <c r="L25" s="329"/>
      <c r="M25" s="329"/>
      <c r="N25" s="329"/>
      <c r="O25" s="330"/>
    </row>
    <row r="26" spans="2:15" x14ac:dyDescent="0.25">
      <c r="B26" s="186"/>
      <c r="C26" s="181"/>
      <c r="D26" s="327"/>
      <c r="E26" s="182"/>
      <c r="F26" s="130"/>
      <c r="G26" s="328"/>
      <c r="H26" s="329"/>
      <c r="I26" s="329"/>
      <c r="J26" s="329"/>
      <c r="K26" s="329"/>
      <c r="L26" s="329"/>
      <c r="M26" s="329"/>
      <c r="N26" s="329"/>
      <c r="O26" s="330"/>
    </row>
    <row r="27" spans="2:15" x14ac:dyDescent="0.25">
      <c r="B27" s="186"/>
      <c r="C27" s="181"/>
      <c r="D27" s="327"/>
      <c r="E27" s="182"/>
      <c r="F27" s="130"/>
      <c r="G27" s="328"/>
      <c r="H27" s="329"/>
      <c r="I27" s="329"/>
      <c r="J27" s="329"/>
      <c r="K27" s="329"/>
      <c r="L27" s="329"/>
      <c r="M27" s="329"/>
      <c r="N27" s="329"/>
      <c r="O27" s="330"/>
    </row>
    <row r="28" spans="2:15" x14ac:dyDescent="0.25">
      <c r="B28" s="186"/>
      <c r="C28" s="181"/>
      <c r="D28" s="327"/>
      <c r="E28" s="182"/>
      <c r="F28" s="130"/>
      <c r="G28" s="328"/>
      <c r="H28" s="329"/>
      <c r="I28" s="329"/>
      <c r="J28" s="329"/>
      <c r="K28" s="329"/>
      <c r="L28" s="329"/>
      <c r="M28" s="329"/>
      <c r="N28" s="329"/>
      <c r="O28" s="330"/>
    </row>
    <row r="29" spans="2:15" x14ac:dyDescent="0.25">
      <c r="B29" s="186"/>
      <c r="C29" s="181"/>
      <c r="D29" s="327"/>
      <c r="E29" s="182"/>
      <c r="F29" s="130"/>
      <c r="G29" s="328"/>
      <c r="H29" s="329"/>
      <c r="I29" s="329"/>
      <c r="J29" s="329"/>
      <c r="K29" s="329"/>
      <c r="L29" s="329"/>
      <c r="M29" s="329"/>
      <c r="N29" s="329"/>
      <c r="O29" s="330"/>
    </row>
    <row r="30" spans="2:15" x14ac:dyDescent="0.25">
      <c r="B30" s="186"/>
      <c r="C30" s="181"/>
      <c r="D30" s="327"/>
      <c r="E30" s="182"/>
      <c r="F30" s="130"/>
      <c r="G30" s="328"/>
      <c r="H30" s="329"/>
      <c r="I30" s="329"/>
      <c r="J30" s="329"/>
      <c r="K30" s="329"/>
      <c r="L30" s="329"/>
      <c r="M30" s="329"/>
      <c r="N30" s="329"/>
      <c r="O30" s="330"/>
    </row>
    <row r="31" spans="2:15" x14ac:dyDescent="0.25">
      <c r="B31" s="186"/>
      <c r="C31" s="181"/>
      <c r="D31" s="327"/>
      <c r="E31" s="182"/>
      <c r="F31" s="130"/>
      <c r="G31" s="328"/>
      <c r="H31" s="329"/>
      <c r="I31" s="329"/>
      <c r="J31" s="329"/>
      <c r="K31" s="329"/>
      <c r="L31" s="329"/>
      <c r="M31" s="329"/>
      <c r="N31" s="329"/>
      <c r="O31" s="330"/>
    </row>
    <row r="32" spans="2:15" x14ac:dyDescent="0.25">
      <c r="B32" s="186"/>
      <c r="C32" s="181"/>
      <c r="D32" s="327"/>
      <c r="E32" s="182"/>
      <c r="F32" s="130"/>
      <c r="G32" s="328"/>
      <c r="H32" s="329"/>
      <c r="I32" s="329"/>
      <c r="J32" s="329"/>
      <c r="K32" s="329"/>
      <c r="L32" s="329"/>
      <c r="M32" s="329"/>
      <c r="N32" s="329"/>
      <c r="O32" s="330"/>
    </row>
    <row r="33" spans="2:15" x14ac:dyDescent="0.25">
      <c r="B33" s="186"/>
      <c r="C33" s="181"/>
      <c r="D33" s="327"/>
      <c r="E33" s="182"/>
      <c r="F33" s="130"/>
      <c r="G33" s="328"/>
      <c r="H33" s="329"/>
      <c r="I33" s="329"/>
      <c r="J33" s="329"/>
      <c r="K33" s="329"/>
      <c r="L33" s="329"/>
      <c r="M33" s="329"/>
      <c r="N33" s="329"/>
      <c r="O33" s="330"/>
    </row>
    <row r="34" spans="2:15" x14ac:dyDescent="0.25">
      <c r="B34" s="186"/>
      <c r="C34" s="181"/>
      <c r="D34" s="327"/>
      <c r="E34" s="182"/>
      <c r="F34" s="130"/>
      <c r="G34" s="328"/>
      <c r="H34" s="329"/>
      <c r="I34" s="329"/>
      <c r="J34" s="329"/>
      <c r="K34" s="329"/>
      <c r="L34" s="329"/>
      <c r="M34" s="329"/>
      <c r="N34" s="329"/>
      <c r="O34" s="330"/>
    </row>
    <row r="35" spans="2:15" x14ac:dyDescent="0.25">
      <c r="B35" s="186"/>
      <c r="C35" s="181"/>
      <c r="D35" s="327"/>
      <c r="E35" s="182"/>
      <c r="F35" s="130"/>
      <c r="G35" s="328"/>
      <c r="H35" s="329"/>
      <c r="I35" s="329"/>
      <c r="J35" s="329"/>
      <c r="K35" s="329"/>
      <c r="L35" s="329"/>
      <c r="M35" s="329"/>
      <c r="N35" s="329"/>
      <c r="O35" s="330"/>
    </row>
    <row r="36" spans="2:15" x14ac:dyDescent="0.25">
      <c r="B36" s="186"/>
      <c r="C36" s="181"/>
      <c r="D36" s="327"/>
      <c r="E36" s="182"/>
      <c r="F36" s="130"/>
      <c r="G36" s="328"/>
      <c r="H36" s="329"/>
      <c r="I36" s="329"/>
      <c r="J36" s="329"/>
      <c r="K36" s="329"/>
      <c r="L36" s="329"/>
      <c r="M36" s="329"/>
      <c r="N36" s="329"/>
      <c r="O36" s="330"/>
    </row>
    <row r="37" spans="2:15" x14ac:dyDescent="0.25">
      <c r="B37" s="186"/>
      <c r="C37" s="181"/>
      <c r="D37" s="327"/>
      <c r="E37" s="182"/>
      <c r="F37" s="130"/>
      <c r="G37" s="328"/>
      <c r="H37" s="329"/>
      <c r="I37" s="329"/>
      <c r="J37" s="329"/>
      <c r="K37" s="329"/>
      <c r="L37" s="329"/>
      <c r="M37" s="329"/>
      <c r="N37" s="329"/>
      <c r="O37" s="330"/>
    </row>
    <row r="38" spans="2:15" x14ac:dyDescent="0.25">
      <c r="B38" s="186"/>
      <c r="C38" s="181"/>
      <c r="D38" s="327"/>
      <c r="E38" s="182"/>
      <c r="F38" s="130"/>
      <c r="G38" s="328"/>
      <c r="H38" s="329"/>
      <c r="I38" s="329"/>
      <c r="J38" s="329"/>
      <c r="K38" s="329"/>
      <c r="L38" s="329"/>
      <c r="M38" s="329"/>
      <c r="N38" s="329"/>
      <c r="O38" s="330"/>
    </row>
    <row r="39" spans="2:15" x14ac:dyDescent="0.25">
      <c r="B39" s="186"/>
      <c r="C39" s="181"/>
      <c r="D39" s="327"/>
      <c r="E39" s="182"/>
      <c r="F39" s="130"/>
      <c r="G39" s="328"/>
      <c r="H39" s="329"/>
      <c r="I39" s="329"/>
      <c r="J39" s="329"/>
      <c r="K39" s="329"/>
      <c r="L39" s="329"/>
      <c r="M39" s="329"/>
      <c r="N39" s="329"/>
      <c r="O39" s="330"/>
    </row>
    <row r="40" spans="2:15" x14ac:dyDescent="0.25">
      <c r="B40" s="186"/>
      <c r="C40" s="181"/>
      <c r="D40" s="327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27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27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3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5" spans="2:15" ht="27" customHeight="1" x14ac:dyDescent="0.25">
      <c r="B45" s="29" t="s">
        <v>450</v>
      </c>
      <c r="C45" s="43"/>
      <c r="D45" s="43"/>
      <c r="E45" s="30"/>
      <c r="F45" s="30"/>
      <c r="G45" s="306"/>
      <c r="H45" s="306"/>
      <c r="I45" s="306"/>
      <c r="J45" s="306"/>
      <c r="K45" s="306"/>
      <c r="L45" s="306"/>
      <c r="M45" s="306"/>
      <c r="N45" s="306"/>
      <c r="O45" s="307"/>
    </row>
    <row r="46" spans="2:15" ht="4.9000000000000004" customHeight="1" x14ac:dyDescent="0.25">
      <c r="B46" s="24"/>
      <c r="O46" s="23"/>
    </row>
    <row r="47" spans="2:15" s="1" customFormat="1" ht="30" customHeight="1" x14ac:dyDescent="0.25">
      <c r="B47" s="4" t="s">
        <v>451</v>
      </c>
      <c r="C47" s="132"/>
      <c r="D47" s="132"/>
      <c r="E47" s="132"/>
      <c r="F47" s="132"/>
      <c r="G47" s="306">
        <v>2023</v>
      </c>
      <c r="H47" s="306">
        <f t="shared" ref="H47:N47" si="1">+G47+1</f>
        <v>2024</v>
      </c>
      <c r="I47" s="306">
        <f t="shared" si="1"/>
        <v>2025</v>
      </c>
      <c r="J47" s="306">
        <f t="shared" si="1"/>
        <v>2026</v>
      </c>
      <c r="K47" s="306">
        <f t="shared" si="1"/>
        <v>2027</v>
      </c>
      <c r="L47" s="306">
        <f t="shared" si="1"/>
        <v>2028</v>
      </c>
      <c r="M47" s="306">
        <f t="shared" si="1"/>
        <v>2029</v>
      </c>
      <c r="N47" s="306">
        <f t="shared" si="1"/>
        <v>2030</v>
      </c>
      <c r="O47" s="302" t="s">
        <v>449</v>
      </c>
    </row>
    <row r="48" spans="2:15" s="1" customFormat="1" ht="4.9000000000000004" customHeight="1" x14ac:dyDescent="0.25">
      <c r="B48" s="17"/>
      <c r="O48" s="6"/>
    </row>
    <row r="49" spans="2:15" s="1" customFormat="1" x14ac:dyDescent="0.25">
      <c r="B49" s="31" t="s">
        <v>388</v>
      </c>
      <c r="G49" s="310">
        <f t="shared" ref="G49:O49" si="2">SUM(G52:G87)</f>
        <v>0</v>
      </c>
      <c r="H49" s="310">
        <f t="shared" si="2"/>
        <v>0</v>
      </c>
      <c r="I49" s="310">
        <f t="shared" si="2"/>
        <v>0</v>
      </c>
      <c r="J49" s="310">
        <f t="shared" si="2"/>
        <v>0</v>
      </c>
      <c r="K49" s="310">
        <f t="shared" si="2"/>
        <v>0</v>
      </c>
      <c r="L49" s="310">
        <f t="shared" si="2"/>
        <v>0</v>
      </c>
      <c r="M49" s="310">
        <f t="shared" si="2"/>
        <v>0</v>
      </c>
      <c r="N49" s="310">
        <f t="shared" si="2"/>
        <v>0</v>
      </c>
      <c r="O49" s="311">
        <f t="shared" si="2"/>
        <v>0</v>
      </c>
    </row>
    <row r="50" spans="2:15" s="1" customFormat="1" ht="3" customHeight="1" x14ac:dyDescent="0.25">
      <c r="B50" s="14"/>
      <c r="G50" s="21"/>
      <c r="H50" s="21"/>
      <c r="I50" s="21"/>
      <c r="J50" s="21"/>
      <c r="K50" s="21"/>
      <c r="L50" s="21"/>
      <c r="M50" s="21"/>
      <c r="N50" s="21"/>
      <c r="O50" s="33"/>
    </row>
    <row r="51" spans="2:15" s="1" customFormat="1" x14ac:dyDescent="0.25">
      <c r="B51" s="5" t="s">
        <v>389</v>
      </c>
      <c r="G51"/>
      <c r="N51" s="21"/>
      <c r="O51" s="33"/>
    </row>
    <row r="52" spans="2:15" s="1" customFormat="1" x14ac:dyDescent="0.25">
      <c r="B52" s="102"/>
      <c r="G52" s="70"/>
      <c r="H52" s="70"/>
      <c r="I52" s="70"/>
      <c r="J52" s="70"/>
      <c r="K52" s="70"/>
      <c r="L52" s="70"/>
      <c r="M52" s="70"/>
      <c r="N52" s="70"/>
      <c r="O52" s="103"/>
    </row>
    <row r="53" spans="2:15" s="1" customFormat="1" x14ac:dyDescent="0.25">
      <c r="B53" s="104"/>
      <c r="G53" s="70"/>
      <c r="H53" s="71"/>
      <c r="I53" s="71"/>
      <c r="J53" s="71"/>
      <c r="K53" s="71"/>
      <c r="L53" s="71"/>
      <c r="M53" s="71"/>
      <c r="N53" s="71"/>
      <c r="O53" s="105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1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6"/>
      <c r="G87" s="72"/>
      <c r="H87" s="72"/>
      <c r="I87" s="72"/>
      <c r="J87" s="72"/>
      <c r="K87" s="72"/>
      <c r="L87" s="72"/>
      <c r="M87" s="72"/>
      <c r="N87" s="72"/>
      <c r="O87" s="107"/>
    </row>
    <row r="88" spans="2:15" s="1" customFormat="1" ht="4.9000000000000004" customHeight="1" x14ac:dyDescent="0.25">
      <c r="B88" s="31"/>
      <c r="G88" s="21"/>
      <c r="H88" s="21"/>
      <c r="I88" s="21"/>
      <c r="J88" s="21"/>
      <c r="K88" s="21"/>
      <c r="L88" s="21"/>
      <c r="M88" s="21"/>
      <c r="N88" s="21"/>
      <c r="O88" s="33"/>
    </row>
    <row r="89" spans="2:15" s="1" customFormat="1" x14ac:dyDescent="0.25">
      <c r="B89" s="31" t="s">
        <v>390</v>
      </c>
      <c r="G89" s="310">
        <f t="shared" ref="G89:O89" si="3">SUM(G90:G95,G132:G138,G140:G141)</f>
        <v>0</v>
      </c>
      <c r="H89" s="310">
        <f t="shared" si="3"/>
        <v>0</v>
      </c>
      <c r="I89" s="310">
        <f t="shared" si="3"/>
        <v>0</v>
      </c>
      <c r="J89" s="310">
        <f t="shared" si="3"/>
        <v>0</v>
      </c>
      <c r="K89" s="310">
        <f t="shared" si="3"/>
        <v>0</v>
      </c>
      <c r="L89" s="310">
        <f t="shared" si="3"/>
        <v>0</v>
      </c>
      <c r="M89" s="310">
        <f t="shared" si="3"/>
        <v>0</v>
      </c>
      <c r="N89" s="310">
        <f t="shared" si="3"/>
        <v>0</v>
      </c>
      <c r="O89" s="311">
        <f t="shared" si="3"/>
        <v>0</v>
      </c>
    </row>
    <row r="90" spans="2:15" s="1" customFormat="1" x14ac:dyDescent="0.25">
      <c r="B90" s="5" t="s">
        <v>391</v>
      </c>
      <c r="E90"/>
      <c r="G90" s="72"/>
      <c r="H90" s="72"/>
      <c r="I90" s="72"/>
      <c r="J90" s="72"/>
      <c r="K90" s="72"/>
      <c r="L90" s="72"/>
      <c r="M90" s="72"/>
      <c r="N90" s="70"/>
      <c r="O90" s="103"/>
    </row>
    <row r="91" spans="2:15" s="1" customFormat="1" x14ac:dyDescent="0.25">
      <c r="B91" s="5" t="s">
        <v>392</v>
      </c>
      <c r="G91" s="72"/>
      <c r="H91" s="72"/>
      <c r="I91" s="72"/>
      <c r="J91" s="72"/>
      <c r="K91" s="72"/>
      <c r="L91" s="72"/>
      <c r="M91" s="72"/>
      <c r="N91" s="71"/>
      <c r="O91" s="105"/>
    </row>
    <row r="92" spans="2:15" s="1" customFormat="1" x14ac:dyDescent="0.25">
      <c r="B92" s="5" t="s">
        <v>393</v>
      </c>
      <c r="G92" s="72"/>
      <c r="H92" s="72"/>
      <c r="I92" s="72"/>
      <c r="J92" s="72"/>
      <c r="K92" s="72"/>
      <c r="L92" s="72"/>
      <c r="M92" s="72"/>
      <c r="N92" s="72"/>
      <c r="O92" s="107"/>
    </row>
    <row r="93" spans="2:15" s="1" customFormat="1" x14ac:dyDescent="0.25">
      <c r="B93" s="50" t="s">
        <v>394</v>
      </c>
      <c r="O93" s="6"/>
    </row>
    <row r="94" spans="2:15" s="1" customFormat="1" ht="3" customHeight="1" x14ac:dyDescent="0.25">
      <c r="B94" s="14"/>
      <c r="G94" s="21"/>
      <c r="H94" s="21"/>
      <c r="I94" s="21"/>
      <c r="J94" s="21"/>
      <c r="K94" s="21"/>
      <c r="L94" s="21"/>
      <c r="M94" s="21"/>
      <c r="N94" s="21"/>
      <c r="O94" s="33"/>
    </row>
    <row r="95" spans="2:15" s="1" customFormat="1" x14ac:dyDescent="0.25">
      <c r="B95" s="34" t="s">
        <v>389</v>
      </c>
      <c r="E95"/>
      <c r="G95" s="310">
        <f t="shared" ref="G95:O95" si="4">SUM(G96:G131)</f>
        <v>0</v>
      </c>
      <c r="H95" s="310">
        <f t="shared" si="4"/>
        <v>0</v>
      </c>
      <c r="I95" s="310">
        <f t="shared" si="4"/>
        <v>0</v>
      </c>
      <c r="J95" s="310">
        <f t="shared" si="4"/>
        <v>0</v>
      </c>
      <c r="K95" s="310">
        <f t="shared" si="4"/>
        <v>0</v>
      </c>
      <c r="L95" s="310">
        <f t="shared" si="4"/>
        <v>0</v>
      </c>
      <c r="M95" s="310">
        <f t="shared" si="4"/>
        <v>0</v>
      </c>
      <c r="N95" s="310">
        <f t="shared" si="4"/>
        <v>0</v>
      </c>
      <c r="O95" s="311">
        <f t="shared" si="4"/>
        <v>0</v>
      </c>
    </row>
    <row r="96" spans="2:15" s="1" customFormat="1" x14ac:dyDescent="0.25">
      <c r="B96" s="335">
        <f t="shared" ref="B96:B131" si="5">B52</f>
        <v>0</v>
      </c>
      <c r="G96" s="70"/>
      <c r="H96" s="70"/>
      <c r="I96" s="70"/>
      <c r="J96" s="70"/>
      <c r="K96" s="70"/>
      <c r="L96" s="70"/>
      <c r="M96" s="70"/>
      <c r="N96" s="70"/>
      <c r="O96" s="103"/>
    </row>
    <row r="97" spans="2:15" s="1" customFormat="1" x14ac:dyDescent="0.25">
      <c r="B97" s="336">
        <f t="shared" si="5"/>
        <v>0</v>
      </c>
      <c r="G97" s="71"/>
      <c r="H97" s="71"/>
      <c r="I97" s="71"/>
      <c r="J97" s="71"/>
      <c r="K97" s="71"/>
      <c r="L97" s="71"/>
      <c r="M97" s="71"/>
      <c r="N97" s="71"/>
      <c r="O97" s="105"/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7">
        <f t="shared" si="5"/>
        <v>0</v>
      </c>
      <c r="G131" s="72"/>
      <c r="H131" s="72"/>
      <c r="I131" s="72"/>
      <c r="J131" s="72"/>
      <c r="K131" s="72"/>
      <c r="L131" s="72"/>
      <c r="M131" s="72"/>
      <c r="N131" s="71"/>
      <c r="O131" s="105"/>
    </row>
    <row r="132" spans="2:15" s="1" customFormat="1" x14ac:dyDescent="0.25">
      <c r="B132" s="5" t="s">
        <v>395</v>
      </c>
      <c r="E132"/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396</v>
      </c>
      <c r="G133" s="72"/>
      <c r="H133" s="72"/>
      <c r="I133" s="72"/>
      <c r="J133" s="72"/>
      <c r="K133" s="72"/>
      <c r="L133" s="72"/>
      <c r="M133" s="72"/>
      <c r="N133" s="71"/>
      <c r="O133" s="105"/>
    </row>
    <row r="134" spans="2:15" s="1" customFormat="1" x14ac:dyDescent="0.25">
      <c r="B134" s="5" t="s">
        <v>397</v>
      </c>
      <c r="G134" s="72"/>
      <c r="H134" s="72"/>
      <c r="I134" s="72"/>
      <c r="J134" s="72"/>
      <c r="K134" s="72"/>
      <c r="L134" s="72"/>
      <c r="M134" s="72"/>
      <c r="N134" s="71"/>
      <c r="O134" s="105"/>
    </row>
    <row r="135" spans="2:15" s="1" customFormat="1" x14ac:dyDescent="0.25">
      <c r="B135" s="5" t="s">
        <v>398</v>
      </c>
      <c r="G135" s="72"/>
      <c r="H135" s="72"/>
      <c r="I135" s="72"/>
      <c r="J135" s="72"/>
      <c r="K135" s="72"/>
      <c r="L135" s="72"/>
      <c r="M135" s="72"/>
      <c r="N135" s="71"/>
      <c r="O135" s="105"/>
    </row>
    <row r="136" spans="2:15" s="1" customFormat="1" x14ac:dyDescent="0.25">
      <c r="B136" s="5" t="s">
        <v>399</v>
      </c>
      <c r="G136" s="72"/>
      <c r="H136" s="72"/>
      <c r="I136" s="72"/>
      <c r="J136" s="72"/>
      <c r="K136" s="72"/>
      <c r="L136" s="72"/>
      <c r="M136" s="72"/>
      <c r="N136" s="71"/>
      <c r="O136" s="105"/>
    </row>
    <row r="137" spans="2:15" s="1" customFormat="1" x14ac:dyDescent="0.25">
      <c r="B137" s="5" t="s">
        <v>400</v>
      </c>
      <c r="G137" s="72"/>
      <c r="H137" s="72"/>
      <c r="I137" s="72"/>
      <c r="J137" s="72"/>
      <c r="K137" s="72"/>
      <c r="L137" s="72"/>
      <c r="M137" s="72"/>
      <c r="N137" s="71"/>
      <c r="O137" s="105"/>
    </row>
    <row r="138" spans="2:15" s="1" customFormat="1" x14ac:dyDescent="0.25">
      <c r="B138" s="5" t="s">
        <v>401</v>
      </c>
      <c r="G138" s="72"/>
      <c r="H138" s="72"/>
      <c r="I138" s="72"/>
      <c r="J138" s="72"/>
      <c r="K138" s="72"/>
      <c r="L138" s="72"/>
      <c r="M138" s="72"/>
      <c r="N138" s="72"/>
      <c r="O138" s="107"/>
    </row>
    <row r="139" spans="2:15" s="1" customFormat="1" x14ac:dyDescent="0.25">
      <c r="B139" s="50" t="s">
        <v>72</v>
      </c>
      <c r="G139" s="21"/>
      <c r="H139" s="21"/>
      <c r="I139" s="21"/>
      <c r="J139" s="21"/>
      <c r="K139" s="21"/>
      <c r="L139" s="21"/>
      <c r="M139" s="21"/>
      <c r="N139" s="21"/>
      <c r="O139" s="33"/>
    </row>
    <row r="140" spans="2:15" s="1" customFormat="1" x14ac:dyDescent="0.25">
      <c r="B140" s="338"/>
      <c r="G140" s="70"/>
      <c r="H140" s="70"/>
      <c r="I140" s="70"/>
      <c r="J140" s="70"/>
      <c r="K140" s="70"/>
      <c r="L140" s="70"/>
      <c r="M140" s="70"/>
      <c r="N140" s="70"/>
      <c r="O140" s="103"/>
    </row>
    <row r="141" spans="2:15" s="1" customFormat="1" x14ac:dyDescent="0.25">
      <c r="B141" s="313"/>
      <c r="G141" s="71"/>
      <c r="H141" s="71"/>
      <c r="I141" s="71"/>
      <c r="J141" s="71"/>
      <c r="K141" s="71"/>
      <c r="L141" s="71"/>
      <c r="M141" s="71"/>
      <c r="N141" s="72"/>
      <c r="O141" s="107"/>
    </row>
    <row r="142" spans="2:15" s="1" customFormat="1" x14ac:dyDescent="0.25">
      <c r="B142" s="45"/>
      <c r="G142" s="21"/>
      <c r="H142" s="21"/>
      <c r="I142" s="21"/>
      <c r="J142" s="21"/>
      <c r="K142" s="21"/>
      <c r="L142" s="21"/>
      <c r="M142" s="21"/>
      <c r="N142" s="21"/>
      <c r="O142" s="33"/>
    </row>
    <row r="143" spans="2:15" s="1" customFormat="1" ht="30" customHeight="1" x14ac:dyDescent="0.25">
      <c r="B143" s="29" t="s">
        <v>406</v>
      </c>
      <c r="C143" s="132"/>
      <c r="D143" s="132"/>
      <c r="E143" s="132"/>
      <c r="F143" s="132"/>
      <c r="G143" s="306">
        <v>2023</v>
      </c>
      <c r="H143" s="306">
        <f t="shared" ref="H143:N143" si="6">+G143+1</f>
        <v>2024</v>
      </c>
      <c r="I143" s="306">
        <f t="shared" si="6"/>
        <v>2025</v>
      </c>
      <c r="J143" s="306">
        <f t="shared" si="6"/>
        <v>2026</v>
      </c>
      <c r="K143" s="306">
        <f t="shared" si="6"/>
        <v>2027</v>
      </c>
      <c r="L143" s="306">
        <f t="shared" si="6"/>
        <v>2028</v>
      </c>
      <c r="M143" s="306">
        <f t="shared" si="6"/>
        <v>2029</v>
      </c>
      <c r="N143" s="306">
        <f t="shared" si="6"/>
        <v>2030</v>
      </c>
      <c r="O143" s="302" t="s">
        <v>449</v>
      </c>
    </row>
    <row r="144" spans="2:15" s="1" customFormat="1" x14ac:dyDescent="0.25">
      <c r="B144" s="116"/>
      <c r="O144" s="6"/>
    </row>
    <row r="145" spans="2:15" s="1" customFormat="1" x14ac:dyDescent="0.25">
      <c r="B145" s="75" t="s">
        <v>376</v>
      </c>
      <c r="O145" s="6"/>
    </row>
    <row r="146" spans="2:15" s="1" customFormat="1" x14ac:dyDescent="0.25">
      <c r="B146" s="317">
        <f>'3_Atividade_METAS_Alta'!B110</f>
        <v>0</v>
      </c>
      <c r="G146" s="71"/>
      <c r="H146" s="71"/>
      <c r="I146" s="71"/>
      <c r="J146" s="71"/>
      <c r="K146" s="71"/>
      <c r="L146" s="71"/>
      <c r="M146" s="71"/>
      <c r="N146" s="70"/>
      <c r="O146" s="103"/>
    </row>
    <row r="147" spans="2:15" s="1" customFormat="1" x14ac:dyDescent="0.25">
      <c r="B147" s="317">
        <f>'3_Atividade_METAS_Alta'!B111</f>
        <v>0</v>
      </c>
      <c r="G147" s="71"/>
      <c r="H147" s="71"/>
      <c r="I147" s="71"/>
      <c r="J147" s="71"/>
      <c r="K147" s="71"/>
      <c r="L147" s="71"/>
      <c r="M147" s="71"/>
      <c r="N147" s="71"/>
      <c r="O147" s="105"/>
    </row>
    <row r="148" spans="2:15" s="1" customFormat="1" x14ac:dyDescent="0.25">
      <c r="B148" s="317">
        <f>'3_Atividade_METAS_Alta'!B112</f>
        <v>0</v>
      </c>
      <c r="G148" s="71"/>
      <c r="H148" s="71"/>
      <c r="I148" s="71"/>
      <c r="J148" s="71"/>
      <c r="K148" s="71"/>
      <c r="L148" s="71"/>
      <c r="M148" s="71"/>
      <c r="N148" s="71"/>
      <c r="O148" s="105"/>
    </row>
    <row r="149" spans="2:15" s="1" customFormat="1" x14ac:dyDescent="0.25">
      <c r="B149" s="317">
        <f>'3_Atividade_METAS_Alta'!B113</f>
        <v>0</v>
      </c>
      <c r="G149" s="71"/>
      <c r="H149" s="71"/>
      <c r="I149" s="71"/>
      <c r="J149" s="71"/>
      <c r="K149" s="71"/>
      <c r="L149" s="71"/>
      <c r="M149" s="71"/>
      <c r="N149" s="71"/>
      <c r="O149" s="105"/>
    </row>
    <row r="150" spans="2:15" s="1" customFormat="1" x14ac:dyDescent="0.25">
      <c r="B150" s="317">
        <f>'3_Atividade_METAS_Alta'!B114</f>
        <v>0</v>
      </c>
      <c r="G150" s="71"/>
      <c r="H150" s="71"/>
      <c r="I150" s="71"/>
      <c r="J150" s="71"/>
      <c r="K150" s="71"/>
      <c r="L150" s="71"/>
      <c r="M150" s="71"/>
      <c r="N150" s="71"/>
      <c r="O150" s="105"/>
    </row>
    <row r="151" spans="2:15" s="1" customFormat="1" x14ac:dyDescent="0.25">
      <c r="B151" s="317">
        <f>'3_Atividade_METAS_Alta'!B115</f>
        <v>0</v>
      </c>
      <c r="G151" s="71"/>
      <c r="H151" s="71"/>
      <c r="I151" s="71"/>
      <c r="J151" s="71"/>
      <c r="K151" s="71"/>
      <c r="L151" s="71"/>
      <c r="M151" s="71"/>
      <c r="N151" s="71"/>
      <c r="O151" s="105"/>
    </row>
    <row r="152" spans="2:15" s="1" customFormat="1" x14ac:dyDescent="0.25">
      <c r="B152" s="317">
        <f>'3_Atividade_METAS_Alta'!B116</f>
        <v>0</v>
      </c>
      <c r="G152" s="71"/>
      <c r="H152" s="71"/>
      <c r="I152" s="71"/>
      <c r="J152" s="71"/>
      <c r="K152" s="71"/>
      <c r="L152" s="71"/>
      <c r="M152" s="71"/>
      <c r="N152" s="72"/>
      <c r="O152" s="107"/>
    </row>
    <row r="153" spans="2:15" s="1" customFormat="1" x14ac:dyDescent="0.25">
      <c r="B153" s="75" t="s">
        <v>377</v>
      </c>
      <c r="O153" s="6"/>
    </row>
    <row r="154" spans="2:15" s="1" customFormat="1" x14ac:dyDescent="0.25">
      <c r="B154" s="317">
        <f>'3_Atividade_METAS_Alta'!B118</f>
        <v>0</v>
      </c>
      <c r="G154" s="71"/>
      <c r="H154" s="71"/>
      <c r="I154" s="71"/>
      <c r="J154" s="71"/>
      <c r="K154" s="71"/>
      <c r="L154" s="71"/>
      <c r="M154" s="71"/>
      <c r="N154" s="70"/>
      <c r="O154" s="103"/>
    </row>
    <row r="155" spans="2:15" s="1" customFormat="1" x14ac:dyDescent="0.25">
      <c r="B155" s="317">
        <f>'3_Atividade_METAS_Alta'!B119</f>
        <v>0</v>
      </c>
      <c r="G155" s="71"/>
      <c r="H155" s="71"/>
      <c r="I155" s="71"/>
      <c r="J155" s="71"/>
      <c r="K155" s="71"/>
      <c r="L155" s="71"/>
      <c r="M155" s="71"/>
      <c r="N155" s="71"/>
      <c r="O155" s="105"/>
    </row>
    <row r="156" spans="2:15" s="1" customFormat="1" x14ac:dyDescent="0.25">
      <c r="B156" s="317">
        <f>'3_Atividade_METAS_Alta'!B120</f>
        <v>0</v>
      </c>
      <c r="G156" s="71"/>
      <c r="H156" s="71"/>
      <c r="I156" s="71"/>
      <c r="J156" s="71"/>
      <c r="K156" s="71"/>
      <c r="L156" s="71"/>
      <c r="M156" s="71"/>
      <c r="N156" s="71"/>
      <c r="O156" s="105"/>
    </row>
    <row r="157" spans="2:15" s="1" customFormat="1" x14ac:dyDescent="0.25">
      <c r="B157" s="317">
        <f>'3_Atividade_METAS_Alta'!B121</f>
        <v>0</v>
      </c>
      <c r="G157" s="71"/>
      <c r="H157" s="71"/>
      <c r="I157" s="71"/>
      <c r="J157" s="71"/>
      <c r="K157" s="71"/>
      <c r="L157" s="71"/>
      <c r="M157" s="71"/>
      <c r="N157" s="71"/>
      <c r="O157" s="105"/>
    </row>
    <row r="158" spans="2:15" s="1" customFormat="1" x14ac:dyDescent="0.25">
      <c r="B158" s="317">
        <f>'3_Atividade_METAS_Alta'!B122</f>
        <v>0</v>
      </c>
      <c r="G158" s="71"/>
      <c r="H158" s="71"/>
      <c r="I158" s="71"/>
      <c r="J158" s="71"/>
      <c r="K158" s="71"/>
      <c r="L158" s="71"/>
      <c r="M158" s="71"/>
      <c r="N158" s="71"/>
      <c r="O158" s="105"/>
    </row>
    <row r="159" spans="2:15" s="1" customFormat="1" x14ac:dyDescent="0.25">
      <c r="B159" s="317">
        <f>'3_Atividade_METAS_Alta'!B123</f>
        <v>0</v>
      </c>
      <c r="G159" s="71"/>
      <c r="H159" s="71"/>
      <c r="I159" s="71"/>
      <c r="J159" s="71"/>
      <c r="K159" s="71"/>
      <c r="L159" s="71"/>
      <c r="M159" s="71"/>
      <c r="N159" s="71"/>
      <c r="O159" s="105"/>
    </row>
    <row r="160" spans="2:15" s="1" customFormat="1" x14ac:dyDescent="0.25">
      <c r="B160" s="317">
        <f>'3_Atividade_METAS_Alta'!B124</f>
        <v>0</v>
      </c>
      <c r="G160" s="71"/>
      <c r="H160" s="71"/>
      <c r="I160" s="71"/>
      <c r="J160" s="71"/>
      <c r="K160" s="71"/>
      <c r="L160" s="71"/>
      <c r="M160" s="71"/>
      <c r="N160" s="72"/>
      <c r="O160" s="107"/>
    </row>
    <row r="161" spans="2:15" s="1" customFormat="1" x14ac:dyDescent="0.25">
      <c r="B161" s="75" t="s">
        <v>381</v>
      </c>
      <c r="O161" s="6"/>
    </row>
    <row r="162" spans="2:15" s="1" customFormat="1" x14ac:dyDescent="0.25">
      <c r="B162" s="317">
        <f>'3_Atividade_METAS_Alta'!B126</f>
        <v>0</v>
      </c>
      <c r="G162" s="71"/>
      <c r="H162" s="71"/>
      <c r="I162" s="71"/>
      <c r="J162" s="71"/>
      <c r="K162" s="71"/>
      <c r="L162" s="71"/>
      <c r="M162" s="71"/>
      <c r="N162" s="70"/>
      <c r="O162" s="103"/>
    </row>
    <row r="163" spans="2:15" s="1" customFormat="1" x14ac:dyDescent="0.25">
      <c r="B163" s="317">
        <f>'3_Atividade_METAS_Alta'!B127</f>
        <v>0</v>
      </c>
      <c r="G163" s="71"/>
      <c r="H163" s="71"/>
      <c r="I163" s="71"/>
      <c r="J163" s="71"/>
      <c r="K163" s="71"/>
      <c r="L163" s="71"/>
      <c r="M163" s="71"/>
      <c r="N163" s="71"/>
      <c r="O163" s="105"/>
    </row>
    <row r="164" spans="2:15" s="1" customFormat="1" x14ac:dyDescent="0.25">
      <c r="B164" s="317">
        <f>'3_Atividade_METAS_Alta'!B128</f>
        <v>0</v>
      </c>
      <c r="G164" s="71"/>
      <c r="H164" s="71"/>
      <c r="I164" s="71"/>
      <c r="J164" s="71"/>
      <c r="K164" s="71"/>
      <c r="L164" s="71"/>
      <c r="M164" s="71"/>
      <c r="N164" s="71"/>
      <c r="O164" s="105"/>
    </row>
    <row r="165" spans="2:15" s="1" customFormat="1" x14ac:dyDescent="0.25">
      <c r="B165" s="317">
        <f>'3_Atividade_METAS_Alta'!B129</f>
        <v>0</v>
      </c>
      <c r="G165" s="71"/>
      <c r="H165" s="71"/>
      <c r="I165" s="71"/>
      <c r="J165" s="71"/>
      <c r="K165" s="71"/>
      <c r="L165" s="71"/>
      <c r="M165" s="71"/>
      <c r="N165" s="71"/>
      <c r="O165" s="105"/>
    </row>
    <row r="166" spans="2:15" s="1" customFormat="1" x14ac:dyDescent="0.25">
      <c r="B166" s="317">
        <f>'3_Atividade_METAS_Alta'!B130</f>
        <v>0</v>
      </c>
      <c r="G166" s="71"/>
      <c r="H166" s="71"/>
      <c r="I166" s="71"/>
      <c r="J166" s="71"/>
      <c r="K166" s="71"/>
      <c r="L166" s="71"/>
      <c r="M166" s="71"/>
      <c r="N166" s="71"/>
      <c r="O166" s="105"/>
    </row>
    <row r="167" spans="2:15" s="1" customFormat="1" x14ac:dyDescent="0.25">
      <c r="B167" s="317">
        <f>'3_Atividade_METAS_Alta'!B131</f>
        <v>0</v>
      </c>
      <c r="G167" s="71"/>
      <c r="H167" s="71"/>
      <c r="I167" s="71"/>
      <c r="J167" s="71"/>
      <c r="K167" s="71"/>
      <c r="L167" s="71"/>
      <c r="M167" s="71"/>
      <c r="N167" s="71"/>
      <c r="O167" s="105"/>
    </row>
    <row r="168" spans="2:15" s="1" customFormat="1" x14ac:dyDescent="0.25">
      <c r="B168" s="317">
        <f>'3_Atividade_METAS_Alta'!B132</f>
        <v>0</v>
      </c>
      <c r="G168" s="71"/>
      <c r="H168" s="71"/>
      <c r="I168" s="71"/>
      <c r="J168" s="71"/>
      <c r="K168" s="71"/>
      <c r="L168" s="71"/>
      <c r="M168" s="71"/>
      <c r="N168" s="72"/>
      <c r="O168" s="107"/>
    </row>
    <row r="169" spans="2:15" s="1" customFormat="1" x14ac:dyDescent="0.25">
      <c r="B169" s="75" t="s">
        <v>382</v>
      </c>
      <c r="O169" s="6"/>
    </row>
    <row r="170" spans="2:15" s="1" customFormat="1" x14ac:dyDescent="0.25">
      <c r="B170" s="317">
        <f>'3_Atividade_METAS_Alta'!B134</f>
        <v>0</v>
      </c>
      <c r="G170" s="71"/>
      <c r="H170" s="71"/>
      <c r="I170" s="71"/>
      <c r="J170" s="71"/>
      <c r="K170" s="71"/>
      <c r="L170" s="71"/>
      <c r="M170" s="71"/>
      <c r="N170" s="70"/>
      <c r="O170" s="103"/>
    </row>
    <row r="171" spans="2:15" s="1" customFormat="1" x14ac:dyDescent="0.25">
      <c r="B171" s="317">
        <f>'3_Atividade_METAS_Alta'!B135</f>
        <v>0</v>
      </c>
      <c r="G171" s="71"/>
      <c r="H171" s="71"/>
      <c r="I171" s="71"/>
      <c r="J171" s="71"/>
      <c r="K171" s="71"/>
      <c r="L171" s="71"/>
      <c r="M171" s="71"/>
      <c r="N171" s="71"/>
      <c r="O171" s="105"/>
    </row>
    <row r="172" spans="2:15" s="1" customFormat="1" x14ac:dyDescent="0.25">
      <c r="B172" s="317">
        <f>'3_Atividade_METAS_Alta'!B136</f>
        <v>0</v>
      </c>
      <c r="G172" s="71"/>
      <c r="H172" s="71"/>
      <c r="I172" s="71"/>
      <c r="J172" s="71"/>
      <c r="K172" s="71"/>
      <c r="L172" s="71"/>
      <c r="M172" s="71"/>
      <c r="N172" s="71"/>
      <c r="O172" s="105"/>
    </row>
    <row r="173" spans="2:15" s="1" customFormat="1" x14ac:dyDescent="0.25">
      <c r="B173" s="317">
        <f>'3_Atividade_METAS_Alta'!B137</f>
        <v>0</v>
      </c>
      <c r="G173" s="71"/>
      <c r="H173" s="71"/>
      <c r="I173" s="71"/>
      <c r="J173" s="71"/>
      <c r="K173" s="71"/>
      <c r="L173" s="71"/>
      <c r="M173" s="71"/>
      <c r="N173" s="71"/>
      <c r="O173" s="105"/>
    </row>
    <row r="174" spans="2:15" s="1" customFormat="1" x14ac:dyDescent="0.25">
      <c r="B174" s="317">
        <f>'3_Atividade_METAS_Alta'!B138</f>
        <v>0</v>
      </c>
      <c r="G174" s="71"/>
      <c r="H174" s="71"/>
      <c r="I174" s="71"/>
      <c r="J174" s="71"/>
      <c r="K174" s="71"/>
      <c r="L174" s="71"/>
      <c r="M174" s="71"/>
      <c r="N174" s="71"/>
      <c r="O174" s="105"/>
    </row>
    <row r="175" spans="2:15" s="1" customFormat="1" x14ac:dyDescent="0.25">
      <c r="B175" s="317">
        <f>'3_Atividade_METAS_Alta'!B141</f>
        <v>0</v>
      </c>
      <c r="G175" s="71"/>
      <c r="H175" s="71"/>
      <c r="I175" s="71"/>
      <c r="J175" s="71"/>
      <c r="K175" s="71"/>
      <c r="L175" s="71"/>
      <c r="M175" s="71"/>
      <c r="N175" s="71"/>
      <c r="O175" s="105"/>
    </row>
    <row r="176" spans="2:15" s="1" customFormat="1" x14ac:dyDescent="0.25">
      <c r="B176" s="317">
        <f>'3_Atividade_METAS_Alta'!B142</f>
        <v>0</v>
      </c>
      <c r="G176" s="71"/>
      <c r="H176" s="71"/>
      <c r="I176" s="71"/>
      <c r="J176" s="71"/>
      <c r="K176" s="71"/>
      <c r="L176" s="71"/>
      <c r="M176" s="71"/>
      <c r="N176" s="72"/>
      <c r="O176" s="107"/>
    </row>
    <row r="177" spans="2:15" s="1" customFormat="1" x14ac:dyDescent="0.25">
      <c r="B177" s="75" t="s">
        <v>384</v>
      </c>
      <c r="O177" s="6"/>
    </row>
    <row r="178" spans="2:15" s="1" customFormat="1" x14ac:dyDescent="0.25">
      <c r="B178" s="317">
        <f>'3_Atividade_METAS_Alta'!B144</f>
        <v>0</v>
      </c>
      <c r="G178" s="72"/>
      <c r="H178" s="72"/>
      <c r="I178" s="72"/>
      <c r="J178" s="72"/>
      <c r="K178" s="72"/>
      <c r="L178" s="72"/>
      <c r="M178" s="72"/>
      <c r="N178" s="188"/>
      <c r="O178" s="189"/>
    </row>
    <row r="179" spans="2:15" s="1" customFormat="1" x14ac:dyDescent="0.25">
      <c r="B179" s="75" t="s">
        <v>407</v>
      </c>
      <c r="O179" s="6"/>
    </row>
    <row r="180" spans="2:15" s="1" customFormat="1" x14ac:dyDescent="0.25">
      <c r="B180" s="317">
        <f>'3_Atividade_METAS_Alta'!B146</f>
        <v>0</v>
      </c>
      <c r="G180" s="70"/>
      <c r="H180" s="70"/>
      <c r="I180" s="70"/>
      <c r="J180" s="70"/>
      <c r="K180" s="70"/>
      <c r="L180" s="70"/>
      <c r="M180" s="70"/>
      <c r="N180" s="70"/>
      <c r="O180" s="103"/>
    </row>
    <row r="181" spans="2:15" s="1" customFormat="1" x14ac:dyDescent="0.25">
      <c r="B181" s="317">
        <f>'3_Atividade_METAS_Alta'!B147</f>
        <v>0</v>
      </c>
      <c r="G181" s="71"/>
      <c r="H181" s="71"/>
      <c r="I181" s="71"/>
      <c r="J181" s="71"/>
      <c r="K181" s="71"/>
      <c r="L181" s="71"/>
      <c r="M181" s="71"/>
      <c r="N181" s="71"/>
      <c r="O181" s="105"/>
    </row>
    <row r="182" spans="2:15" s="1" customFormat="1" x14ac:dyDescent="0.25">
      <c r="B182" s="317">
        <f>'3_Atividade_METAS_Alta'!B148</f>
        <v>0</v>
      </c>
      <c r="G182" s="71"/>
      <c r="H182" s="71"/>
      <c r="I182" s="71"/>
      <c r="J182" s="71"/>
      <c r="K182" s="71"/>
      <c r="L182" s="71"/>
      <c r="M182" s="71"/>
      <c r="N182" s="71"/>
      <c r="O182" s="105"/>
    </row>
    <row r="183" spans="2:15" s="1" customFormat="1" x14ac:dyDescent="0.25">
      <c r="B183" s="317">
        <f>'3_Atividade_METAS_Alta'!B149</f>
        <v>0</v>
      </c>
      <c r="G183" s="71"/>
      <c r="H183" s="71"/>
      <c r="I183" s="71"/>
      <c r="J183" s="71"/>
      <c r="K183" s="71"/>
      <c r="L183" s="71"/>
      <c r="M183" s="71"/>
      <c r="N183" s="71"/>
      <c r="O183" s="105"/>
    </row>
    <row r="184" spans="2:15" s="1" customFormat="1" x14ac:dyDescent="0.25">
      <c r="B184" s="317">
        <f>'3_Atividade_METAS_Alta'!B150</f>
        <v>0</v>
      </c>
      <c r="G184" s="71"/>
      <c r="H184" s="71"/>
      <c r="I184" s="71"/>
      <c r="J184" s="71"/>
      <c r="K184" s="71"/>
      <c r="L184" s="71"/>
      <c r="M184" s="71"/>
      <c r="N184" s="71"/>
      <c r="O184" s="105"/>
    </row>
    <row r="185" spans="2:15" s="1" customFormat="1" x14ac:dyDescent="0.25">
      <c r="B185" s="317">
        <f>'3_Atividade_METAS_Alta'!B151</f>
        <v>0</v>
      </c>
      <c r="G185" s="71"/>
      <c r="H185" s="71"/>
      <c r="I185" s="71"/>
      <c r="J185" s="71"/>
      <c r="K185" s="71"/>
      <c r="L185" s="71"/>
      <c r="M185" s="71"/>
      <c r="N185" s="71"/>
      <c r="O185" s="105"/>
    </row>
    <row r="186" spans="2:15" s="1" customFormat="1" x14ac:dyDescent="0.25">
      <c r="B186" s="317">
        <f>'3_Atividade_METAS_Alta'!B152</f>
        <v>0</v>
      </c>
      <c r="G186" s="71"/>
      <c r="H186" s="71"/>
      <c r="I186" s="71"/>
      <c r="J186" s="71"/>
      <c r="K186" s="71"/>
      <c r="L186" s="71"/>
      <c r="M186" s="71"/>
      <c r="N186" s="72"/>
      <c r="O186" s="107"/>
    </row>
    <row r="187" spans="2:15" s="1" customFormat="1" x14ac:dyDescent="0.25">
      <c r="B187" s="17"/>
      <c r="O187" s="6"/>
    </row>
    <row r="188" spans="2:15" s="1" customFormat="1" ht="30" customHeight="1" x14ac:dyDescent="0.25">
      <c r="B188" s="122" t="s">
        <v>410</v>
      </c>
      <c r="C188" s="132"/>
      <c r="D188" s="132"/>
      <c r="E188" s="132"/>
      <c r="F188" s="132"/>
      <c r="G188" s="306">
        <v>2023</v>
      </c>
      <c r="H188" s="306">
        <f t="shared" ref="H188:N188" si="7">+G188+1</f>
        <v>2024</v>
      </c>
      <c r="I188" s="306">
        <f t="shared" si="7"/>
        <v>2025</v>
      </c>
      <c r="J188" s="306">
        <f t="shared" si="7"/>
        <v>2026</v>
      </c>
      <c r="K188" s="306">
        <f t="shared" si="7"/>
        <v>2027</v>
      </c>
      <c r="L188" s="306">
        <f t="shared" si="7"/>
        <v>2028</v>
      </c>
      <c r="M188" s="306">
        <f t="shared" si="7"/>
        <v>2029</v>
      </c>
      <c r="N188" s="306">
        <f t="shared" si="7"/>
        <v>2030</v>
      </c>
      <c r="O188" s="302" t="s">
        <v>449</v>
      </c>
    </row>
    <row r="189" spans="2:15" s="1" customFormat="1" ht="4.9000000000000004" customHeight="1" x14ac:dyDescent="0.25">
      <c r="B189" s="75"/>
      <c r="G189" s="100"/>
      <c r="H189" s="100"/>
      <c r="I189" s="100"/>
      <c r="J189" s="100"/>
      <c r="K189" s="100"/>
      <c r="L189" s="100"/>
      <c r="M189" s="100"/>
      <c r="N189" s="100"/>
      <c r="O189" s="101"/>
    </row>
    <row r="190" spans="2:15" s="1" customFormat="1" x14ac:dyDescent="0.25">
      <c r="B190" s="35" t="s">
        <v>411</v>
      </c>
      <c r="G190" s="100"/>
      <c r="H190" s="100"/>
      <c r="I190" s="100"/>
      <c r="J190" s="100"/>
      <c r="K190" s="100"/>
      <c r="L190" s="100"/>
      <c r="M190" s="100"/>
      <c r="N190" s="100"/>
      <c r="O190" s="101"/>
    </row>
    <row r="191" spans="2:15" s="1" customFormat="1" x14ac:dyDescent="0.25">
      <c r="B191" s="50" t="s">
        <v>458</v>
      </c>
      <c r="G191" s="70"/>
      <c r="H191" s="70"/>
      <c r="I191" s="70"/>
      <c r="J191" s="70"/>
      <c r="K191" s="70"/>
      <c r="L191" s="70"/>
      <c r="M191" s="70"/>
      <c r="N191" s="70"/>
      <c r="O191" s="103"/>
    </row>
    <row r="192" spans="2:15" s="1" customFormat="1" ht="7.9" customHeight="1" x14ac:dyDescent="0.25">
      <c r="B192" s="17"/>
      <c r="O192" s="6"/>
    </row>
    <row r="193" spans="1:15" s="1" customFormat="1" x14ac:dyDescent="0.25">
      <c r="B193" s="31" t="s">
        <v>453</v>
      </c>
      <c r="G193" s="321"/>
      <c r="H193" s="321"/>
      <c r="I193" s="321"/>
      <c r="J193" s="321"/>
      <c r="K193" s="321"/>
      <c r="L193" s="321"/>
      <c r="M193" s="321"/>
      <c r="N193" s="321"/>
      <c r="O193" s="322"/>
    </row>
    <row r="194" spans="1:15" s="1" customFormat="1" x14ac:dyDescent="0.25">
      <c r="B194" s="50" t="s">
        <v>454</v>
      </c>
      <c r="G194" s="70"/>
      <c r="H194" s="70"/>
      <c r="I194" s="70"/>
      <c r="J194" s="70"/>
      <c r="K194" s="70"/>
      <c r="L194" s="70"/>
      <c r="M194" s="70"/>
      <c r="N194" s="70"/>
      <c r="O194" s="103"/>
    </row>
    <row r="195" spans="1:15" s="1" customFormat="1" x14ac:dyDescent="0.25">
      <c r="B195" s="50" t="s">
        <v>455</v>
      </c>
      <c r="G195" s="71"/>
      <c r="H195" s="71"/>
      <c r="I195" s="71"/>
      <c r="J195" s="71"/>
      <c r="K195" s="71"/>
      <c r="L195" s="71"/>
      <c r="M195" s="71"/>
      <c r="N195" s="71"/>
      <c r="O195" s="105"/>
    </row>
    <row r="196" spans="1:15" s="1" customFormat="1" x14ac:dyDescent="0.25">
      <c r="B196" s="50" t="s">
        <v>456</v>
      </c>
      <c r="G196" s="71"/>
      <c r="H196" s="71"/>
      <c r="I196" s="71"/>
      <c r="J196" s="71"/>
      <c r="K196" s="71"/>
      <c r="L196" s="71"/>
      <c r="M196" s="71"/>
      <c r="N196" s="71"/>
      <c r="O196" s="105"/>
    </row>
    <row r="197" spans="1:15" s="1" customFormat="1" ht="16.899999999999999" customHeight="1" x14ac:dyDescent="0.25">
      <c r="B197" s="50" t="s">
        <v>457</v>
      </c>
      <c r="G197" s="72"/>
      <c r="H197" s="72"/>
      <c r="I197" s="72"/>
      <c r="J197" s="72"/>
      <c r="K197" s="72"/>
      <c r="L197" s="72"/>
      <c r="M197" s="72"/>
      <c r="N197" s="72"/>
      <c r="O197" s="107"/>
    </row>
    <row r="198" spans="1:15" s="1" customFormat="1" ht="7.9" customHeight="1" x14ac:dyDescent="0.25">
      <c r="B198" s="17"/>
      <c r="O198" s="6"/>
    </row>
    <row r="199" spans="1:15" s="1" customFormat="1" x14ac:dyDescent="0.25">
      <c r="B199" s="35" t="s">
        <v>413</v>
      </c>
      <c r="G199" s="321">
        <f t="shared" ref="G199:O199" si="8">SUM(G200:G215)</f>
        <v>0</v>
      </c>
      <c r="H199" s="321">
        <f t="shared" si="8"/>
        <v>0</v>
      </c>
      <c r="I199" s="321">
        <f t="shared" si="8"/>
        <v>0</v>
      </c>
      <c r="J199" s="321">
        <f t="shared" si="8"/>
        <v>0</v>
      </c>
      <c r="K199" s="321">
        <f t="shared" si="8"/>
        <v>0</v>
      </c>
      <c r="L199" s="321">
        <f t="shared" si="8"/>
        <v>0</v>
      </c>
      <c r="M199" s="321">
        <f t="shared" si="8"/>
        <v>0</v>
      </c>
      <c r="N199" s="321">
        <f t="shared" si="8"/>
        <v>0</v>
      </c>
      <c r="O199" s="322">
        <f t="shared" si="8"/>
        <v>0</v>
      </c>
    </row>
    <row r="200" spans="1:15" s="1" customFormat="1" x14ac:dyDescent="0.25">
      <c r="B200" s="50" t="s">
        <v>414</v>
      </c>
      <c r="G200" s="70"/>
      <c r="H200" s="70"/>
      <c r="I200" s="70"/>
      <c r="J200" s="70"/>
      <c r="K200" s="70"/>
      <c r="L200" s="70"/>
      <c r="M200" s="70"/>
      <c r="N200" s="70"/>
      <c r="O200" s="103"/>
    </row>
    <row r="201" spans="1:15" s="1" customFormat="1" x14ac:dyDescent="0.25">
      <c r="B201" s="50" t="s">
        <v>415</v>
      </c>
      <c r="G201" s="71"/>
      <c r="H201" s="71"/>
      <c r="I201" s="71"/>
      <c r="J201" s="71"/>
      <c r="K201" s="71"/>
      <c r="L201" s="71"/>
      <c r="M201" s="71"/>
      <c r="N201" s="71"/>
      <c r="O201" s="105"/>
    </row>
    <row r="202" spans="1:15" s="1" customFormat="1" x14ac:dyDescent="0.25">
      <c r="B202" s="50" t="s">
        <v>416</v>
      </c>
      <c r="G202" s="70"/>
      <c r="H202" s="70"/>
      <c r="I202" s="70"/>
      <c r="J202" s="70"/>
      <c r="K202" s="70"/>
      <c r="L202" s="70"/>
      <c r="M202" s="70"/>
      <c r="N202" s="71"/>
      <c r="O202" s="105"/>
    </row>
    <row r="203" spans="1:15" s="1" customFormat="1" x14ac:dyDescent="0.25">
      <c r="A203" s="48"/>
      <c r="B203" s="50" t="s">
        <v>417</v>
      </c>
      <c r="G203" s="71"/>
      <c r="H203" s="71"/>
      <c r="I203" s="71"/>
      <c r="J203" s="71"/>
      <c r="K203" s="71"/>
      <c r="L203" s="71"/>
      <c r="M203" s="71"/>
      <c r="N203" s="71"/>
      <c r="O203" s="105"/>
    </row>
    <row r="204" spans="1:15" s="1" customFormat="1" x14ac:dyDescent="0.25">
      <c r="B204" s="50" t="s">
        <v>418</v>
      </c>
      <c r="G204" s="70"/>
      <c r="H204" s="70"/>
      <c r="I204" s="70"/>
      <c r="J204" s="70"/>
      <c r="K204" s="70"/>
      <c r="L204" s="70"/>
      <c r="M204" s="70"/>
      <c r="N204" s="71"/>
      <c r="O204" s="105"/>
    </row>
    <row r="205" spans="1:15" s="1" customFormat="1" x14ac:dyDescent="0.25">
      <c r="A205" s="48"/>
      <c r="B205" s="50" t="s">
        <v>419</v>
      </c>
      <c r="G205" s="71"/>
      <c r="H205" s="71"/>
      <c r="I205" s="71"/>
      <c r="J205" s="71"/>
      <c r="K205" s="71"/>
      <c r="L205" s="71"/>
      <c r="M205" s="71"/>
      <c r="N205" s="71"/>
      <c r="O205" s="105"/>
    </row>
    <row r="206" spans="1:15" s="1" customFormat="1" x14ac:dyDescent="0.25">
      <c r="A206" s="48"/>
      <c r="B206" s="50" t="s">
        <v>420</v>
      </c>
      <c r="G206" s="70"/>
      <c r="H206" s="70"/>
      <c r="I206" s="70"/>
      <c r="J206" s="70"/>
      <c r="K206" s="70"/>
      <c r="L206" s="70"/>
      <c r="M206" s="70"/>
      <c r="N206" s="71"/>
      <c r="O206" s="105"/>
    </row>
    <row r="207" spans="1:15" s="1" customFormat="1" x14ac:dyDescent="0.25">
      <c r="A207" s="48"/>
      <c r="B207" s="50" t="s">
        <v>421</v>
      </c>
      <c r="G207" s="71"/>
      <c r="H207" s="71"/>
      <c r="I207" s="71"/>
      <c r="J207" s="71"/>
      <c r="K207" s="71"/>
      <c r="L207" s="71"/>
      <c r="M207" s="71"/>
      <c r="N207" s="71"/>
      <c r="O207" s="105"/>
    </row>
    <row r="208" spans="1:15" s="1" customFormat="1" x14ac:dyDescent="0.25">
      <c r="B208" s="50" t="s">
        <v>422</v>
      </c>
      <c r="G208" s="70"/>
      <c r="H208" s="70"/>
      <c r="I208" s="70"/>
      <c r="J208" s="70"/>
      <c r="K208" s="70"/>
      <c r="L208" s="70"/>
      <c r="M208" s="70"/>
      <c r="N208" s="71"/>
      <c r="O208" s="105"/>
    </row>
    <row r="209" spans="1:16" s="1" customFormat="1" x14ac:dyDescent="0.25">
      <c r="B209" s="50" t="s">
        <v>423</v>
      </c>
      <c r="G209" s="71"/>
      <c r="H209" s="71"/>
      <c r="I209" s="71"/>
      <c r="J209" s="71"/>
      <c r="K209" s="71"/>
      <c r="L209" s="71"/>
      <c r="M209" s="71"/>
      <c r="N209" s="71"/>
      <c r="O209" s="105"/>
    </row>
    <row r="210" spans="1:16" s="1" customFormat="1" ht="31.9" customHeight="1" x14ac:dyDescent="0.25">
      <c r="B210" s="99" t="s">
        <v>424</v>
      </c>
      <c r="G210" s="70"/>
      <c r="H210" s="70"/>
      <c r="I210" s="70"/>
      <c r="J210" s="70"/>
      <c r="K210" s="70"/>
      <c r="L210" s="70"/>
      <c r="M210" s="70"/>
      <c r="N210" s="71"/>
      <c r="O210" s="105"/>
    </row>
    <row r="211" spans="1:16" s="1" customFormat="1" x14ac:dyDescent="0.25">
      <c r="B211" s="50" t="s">
        <v>396</v>
      </c>
      <c r="G211" s="71"/>
      <c r="H211" s="71"/>
      <c r="I211" s="71"/>
      <c r="J211" s="71"/>
      <c r="K211" s="71"/>
      <c r="L211" s="71"/>
      <c r="M211" s="71"/>
      <c r="N211" s="71"/>
      <c r="O211" s="105"/>
    </row>
    <row r="212" spans="1:16" s="1" customFormat="1" x14ac:dyDescent="0.25">
      <c r="B212" s="50" t="s">
        <v>395</v>
      </c>
      <c r="G212" s="70"/>
      <c r="H212" s="70"/>
      <c r="I212" s="70"/>
      <c r="J212" s="70"/>
      <c r="K212" s="70"/>
      <c r="L212" s="70"/>
      <c r="M212" s="70"/>
      <c r="N212" s="71"/>
      <c r="O212" s="105"/>
    </row>
    <row r="213" spans="1:16" s="1" customFormat="1" x14ac:dyDescent="0.25">
      <c r="B213" s="50" t="s">
        <v>399</v>
      </c>
      <c r="G213" s="71"/>
      <c r="H213" s="71"/>
      <c r="I213" s="71"/>
      <c r="J213" s="71"/>
      <c r="K213" s="71"/>
      <c r="L213" s="71"/>
      <c r="M213" s="71"/>
      <c r="N213" s="71"/>
      <c r="O213" s="105"/>
    </row>
    <row r="214" spans="1:16" s="1" customFormat="1" x14ac:dyDescent="0.25">
      <c r="B214" s="50" t="s">
        <v>400</v>
      </c>
      <c r="G214" s="70"/>
      <c r="H214" s="70"/>
      <c r="I214" s="70"/>
      <c r="J214" s="70"/>
      <c r="K214" s="70"/>
      <c r="L214" s="70"/>
      <c r="M214" s="70"/>
      <c r="N214" s="71"/>
      <c r="O214" s="105"/>
    </row>
    <row r="215" spans="1:16" s="1" customFormat="1" x14ac:dyDescent="0.25">
      <c r="B215" s="50" t="s">
        <v>425</v>
      </c>
      <c r="G215" s="71"/>
      <c r="H215" s="71"/>
      <c r="I215" s="71"/>
      <c r="J215" s="71"/>
      <c r="K215" s="71"/>
      <c r="L215" s="71"/>
      <c r="M215" s="71"/>
      <c r="N215" s="72"/>
      <c r="O215" s="107"/>
    </row>
    <row r="216" spans="1:16" s="1" customFormat="1" ht="7.9" customHeight="1" x14ac:dyDescent="0.25">
      <c r="B216" s="75"/>
      <c r="G216" s="52"/>
      <c r="H216" s="52"/>
      <c r="I216" s="52"/>
      <c r="J216" s="52"/>
      <c r="K216" s="52"/>
      <c r="L216" s="52"/>
      <c r="M216" s="52"/>
      <c r="N216" s="52"/>
      <c r="O216" s="124"/>
    </row>
    <row r="217" spans="1:16" s="1" customFormat="1" x14ac:dyDescent="0.25">
      <c r="B217" s="35" t="s">
        <v>426</v>
      </c>
      <c r="G217" s="71"/>
      <c r="H217" s="71"/>
      <c r="I217" s="71"/>
      <c r="J217" s="71"/>
      <c r="K217" s="71"/>
      <c r="L217" s="71"/>
      <c r="M217" s="71"/>
      <c r="N217" s="188"/>
      <c r="O217" s="189"/>
    </row>
    <row r="218" spans="1:16" s="1" customFormat="1" ht="7.9" customHeight="1" x14ac:dyDescent="0.25">
      <c r="B218" s="35"/>
      <c r="G218" s="44"/>
      <c r="H218" s="44"/>
      <c r="I218" s="44"/>
      <c r="J218" s="44"/>
      <c r="K218" s="44"/>
      <c r="L218" s="44"/>
      <c r="M218" s="44"/>
      <c r="N218" s="44"/>
      <c r="O218" s="125"/>
    </row>
    <row r="219" spans="1:16" s="1" customFormat="1" x14ac:dyDescent="0.25">
      <c r="B219" s="126" t="s">
        <v>427</v>
      </c>
      <c r="C219" s="26"/>
      <c r="D219" s="26"/>
      <c r="E219" s="26"/>
      <c r="F219" s="26"/>
      <c r="G219" s="117"/>
      <c r="H219" s="117"/>
      <c r="I219" s="117"/>
      <c r="J219" s="117"/>
      <c r="K219" s="117"/>
      <c r="L219" s="117"/>
      <c r="M219" s="117"/>
      <c r="N219" s="190"/>
      <c r="O219" s="191"/>
    </row>
    <row r="221" spans="1:16" x14ac:dyDescent="0.25">
      <c r="A221" t="s">
        <v>357</v>
      </c>
      <c r="B221" t="s">
        <v>357</v>
      </c>
      <c r="C221" t="s">
        <v>357</v>
      </c>
      <c r="D221" t="s">
        <v>357</v>
      </c>
      <c r="E221" t="s">
        <v>357</v>
      </c>
      <c r="F221" t="s">
        <v>357</v>
      </c>
      <c r="G221" t="s">
        <v>357</v>
      </c>
      <c r="H221" t="s">
        <v>357</v>
      </c>
      <c r="I221" t="s">
        <v>357</v>
      </c>
      <c r="J221" t="s">
        <v>357</v>
      </c>
      <c r="K221" t="s">
        <v>357</v>
      </c>
      <c r="L221" t="s">
        <v>357</v>
      </c>
      <c r="M221" t="s">
        <v>357</v>
      </c>
      <c r="N221" t="s">
        <v>357</v>
      </c>
      <c r="O221" t="s">
        <v>357</v>
      </c>
      <c r="P221" t="s">
        <v>357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2:B87" xr:uid="{00000000-0002-0000-0900-000000000000}">
      <formula1>Municípios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70C0"/>
  </sheetPr>
  <dimension ref="A2:P257"/>
  <sheetViews>
    <sheetView showGridLines="0" zoomScale="85" zoomScaleNormal="85" workbookViewId="0">
      <pane ySplit="3" topLeftCell="A190" activePane="bottomLeft" state="frozen"/>
      <selection activeCell="B28" sqref="B28"/>
      <selection pane="bottomLeft" activeCell="B197" sqref="B197"/>
    </sheetView>
  </sheetViews>
  <sheetFormatPr defaultColWidth="0" defaultRowHeight="15" customHeight="1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7" width="9.140625" hidden="1" customWidth="1"/>
    <col min="18" max="16384" width="9.140625" hidden="1"/>
  </cols>
  <sheetData>
    <row r="2" spans="2:15" s="2" customFormat="1" ht="30" customHeight="1" x14ac:dyDescent="0.25">
      <c r="B2" s="3" t="s">
        <v>441</v>
      </c>
      <c r="C2" s="197"/>
      <c r="D2" s="389" t="s">
        <v>442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/>
      <c r="C19" s="179"/>
      <c r="D19" s="323"/>
      <c r="E19" s="180"/>
      <c r="F19" s="129"/>
      <c r="G19" s="324"/>
      <c r="H19" s="324"/>
      <c r="I19" s="324"/>
      <c r="J19" s="324"/>
      <c r="K19" s="324"/>
      <c r="L19" s="324"/>
      <c r="M19" s="325"/>
      <c r="N19" s="325"/>
      <c r="O19" s="326"/>
    </row>
    <row r="20" spans="2:15" x14ac:dyDescent="0.25">
      <c r="B20" s="186"/>
      <c r="C20" s="181"/>
      <c r="D20" s="327"/>
      <c r="E20" s="182"/>
      <c r="F20" s="130"/>
      <c r="G20" s="328"/>
      <c r="H20" s="329"/>
      <c r="I20" s="329"/>
      <c r="J20" s="329"/>
      <c r="K20" s="329"/>
      <c r="L20" s="329"/>
      <c r="M20" s="329"/>
      <c r="N20" s="329"/>
      <c r="O20" s="330"/>
    </row>
    <row r="21" spans="2:15" x14ac:dyDescent="0.25">
      <c r="B21" s="186"/>
      <c r="C21" s="181"/>
      <c r="D21" s="327"/>
      <c r="E21" s="182"/>
      <c r="F21" s="130"/>
      <c r="G21" s="328"/>
      <c r="H21" s="329"/>
      <c r="I21" s="329"/>
      <c r="J21" s="329"/>
      <c r="K21" s="329"/>
      <c r="L21" s="329"/>
      <c r="M21" s="329"/>
      <c r="N21" s="329"/>
      <c r="O21" s="330"/>
    </row>
    <row r="22" spans="2:15" x14ac:dyDescent="0.25">
      <c r="B22" s="186"/>
      <c r="C22" s="181"/>
      <c r="D22" s="327"/>
      <c r="E22" s="182"/>
      <c r="F22" s="130"/>
      <c r="G22" s="324"/>
      <c r="H22" s="329"/>
      <c r="I22" s="329"/>
      <c r="J22" s="329"/>
      <c r="K22" s="329"/>
      <c r="L22" s="329"/>
      <c r="M22" s="329"/>
      <c r="N22" s="329"/>
      <c r="O22" s="330"/>
    </row>
    <row r="23" spans="2:15" x14ac:dyDescent="0.25">
      <c r="B23" s="186"/>
      <c r="C23" s="181"/>
      <c r="D23" s="327"/>
      <c r="E23" s="182"/>
      <c r="F23" s="130"/>
      <c r="G23" s="328"/>
      <c r="H23" s="329"/>
      <c r="I23" s="329"/>
      <c r="J23" s="329"/>
      <c r="K23" s="329"/>
      <c r="L23" s="329"/>
      <c r="M23" s="329"/>
      <c r="N23" s="329"/>
      <c r="O23" s="330"/>
    </row>
    <row r="24" spans="2:15" x14ac:dyDescent="0.25">
      <c r="B24" s="186"/>
      <c r="C24" s="181"/>
      <c r="D24" s="327"/>
      <c r="E24" s="182"/>
      <c r="F24" s="130"/>
      <c r="G24" s="328"/>
      <c r="H24" s="329"/>
      <c r="I24" s="329"/>
      <c r="J24" s="329"/>
      <c r="K24" s="329"/>
      <c r="L24" s="329"/>
      <c r="M24" s="329"/>
      <c r="N24" s="329"/>
      <c r="O24" s="330"/>
    </row>
    <row r="25" spans="2:15" x14ac:dyDescent="0.25">
      <c r="B25" s="186"/>
      <c r="C25" s="181"/>
      <c r="D25" s="327"/>
      <c r="E25" s="182"/>
      <c r="F25" s="130"/>
      <c r="G25" s="328"/>
      <c r="H25" s="329"/>
      <c r="I25" s="329"/>
      <c r="J25" s="329"/>
      <c r="K25" s="329"/>
      <c r="L25" s="329"/>
      <c r="M25" s="329"/>
      <c r="N25" s="329"/>
      <c r="O25" s="330"/>
    </row>
    <row r="26" spans="2:15" x14ac:dyDescent="0.25">
      <c r="B26" s="186"/>
      <c r="C26" s="181"/>
      <c r="D26" s="327"/>
      <c r="E26" s="182"/>
      <c r="F26" s="130"/>
      <c r="G26" s="328"/>
      <c r="H26" s="329"/>
      <c r="I26" s="329"/>
      <c r="J26" s="329"/>
      <c r="K26" s="329"/>
      <c r="L26" s="329"/>
      <c r="M26" s="329"/>
      <c r="N26" s="329"/>
      <c r="O26" s="330"/>
    </row>
    <row r="27" spans="2:15" x14ac:dyDescent="0.25">
      <c r="B27" s="186"/>
      <c r="C27" s="181"/>
      <c r="D27" s="327"/>
      <c r="E27" s="182"/>
      <c r="F27" s="130"/>
      <c r="G27" s="328"/>
      <c r="H27" s="329"/>
      <c r="I27" s="329"/>
      <c r="J27" s="329"/>
      <c r="K27" s="329"/>
      <c r="L27" s="329"/>
      <c r="M27" s="329"/>
      <c r="N27" s="329"/>
      <c r="O27" s="330"/>
    </row>
    <row r="28" spans="2:15" x14ac:dyDescent="0.25">
      <c r="B28" s="186"/>
      <c r="C28" s="181"/>
      <c r="D28" s="327"/>
      <c r="E28" s="182"/>
      <c r="F28" s="130"/>
      <c r="G28" s="328"/>
      <c r="H28" s="329"/>
      <c r="I28" s="329"/>
      <c r="J28" s="329"/>
      <c r="K28" s="329"/>
      <c r="L28" s="329"/>
      <c r="M28" s="329"/>
      <c r="N28" s="329"/>
      <c r="O28" s="330"/>
    </row>
    <row r="29" spans="2:15" x14ac:dyDescent="0.25">
      <c r="B29" s="186"/>
      <c r="C29" s="181"/>
      <c r="D29" s="327"/>
      <c r="E29" s="182"/>
      <c r="F29" s="130"/>
      <c r="G29" s="328"/>
      <c r="H29" s="329"/>
      <c r="I29" s="329"/>
      <c r="J29" s="329"/>
      <c r="K29" s="329"/>
      <c r="L29" s="329"/>
      <c r="M29" s="329"/>
      <c r="N29" s="329"/>
      <c r="O29" s="330"/>
    </row>
    <row r="30" spans="2:15" x14ac:dyDescent="0.25">
      <c r="B30" s="186"/>
      <c r="C30" s="181"/>
      <c r="D30" s="327"/>
      <c r="E30" s="182"/>
      <c r="F30" s="130"/>
      <c r="G30" s="328"/>
      <c r="H30" s="329"/>
      <c r="I30" s="329"/>
      <c r="J30" s="329"/>
      <c r="K30" s="329"/>
      <c r="L30" s="329"/>
      <c r="M30" s="329"/>
      <c r="N30" s="329"/>
      <c r="O30" s="330"/>
    </row>
    <row r="31" spans="2:15" x14ac:dyDescent="0.25">
      <c r="B31" s="186"/>
      <c r="C31" s="181"/>
      <c r="D31" s="327"/>
      <c r="E31" s="182"/>
      <c r="F31" s="130"/>
      <c r="G31" s="328"/>
      <c r="H31" s="329"/>
      <c r="I31" s="329"/>
      <c r="J31" s="329"/>
      <c r="K31" s="329"/>
      <c r="L31" s="329"/>
      <c r="M31" s="329"/>
      <c r="N31" s="329"/>
      <c r="O31" s="330"/>
    </row>
    <row r="32" spans="2:15" x14ac:dyDescent="0.25">
      <c r="B32" s="186"/>
      <c r="C32" s="181"/>
      <c r="D32" s="327"/>
      <c r="E32" s="182"/>
      <c r="F32" s="130"/>
      <c r="G32" s="328"/>
      <c r="H32" s="329"/>
      <c r="I32" s="329"/>
      <c r="J32" s="329"/>
      <c r="K32" s="329"/>
      <c r="L32" s="329"/>
      <c r="M32" s="329"/>
      <c r="N32" s="329"/>
      <c r="O32" s="330"/>
    </row>
    <row r="33" spans="2:15" x14ac:dyDescent="0.25">
      <c r="B33" s="186"/>
      <c r="C33" s="181"/>
      <c r="D33" s="327"/>
      <c r="E33" s="182"/>
      <c r="F33" s="130"/>
      <c r="G33" s="328"/>
      <c r="H33" s="329"/>
      <c r="I33" s="329"/>
      <c r="J33" s="329"/>
      <c r="K33" s="329"/>
      <c r="L33" s="329"/>
      <c r="M33" s="329"/>
      <c r="N33" s="329"/>
      <c r="O33" s="330"/>
    </row>
    <row r="34" spans="2:15" x14ac:dyDescent="0.25">
      <c r="B34" s="186"/>
      <c r="C34" s="181"/>
      <c r="D34" s="327"/>
      <c r="E34" s="182"/>
      <c r="F34" s="130"/>
      <c r="G34" s="328"/>
      <c r="H34" s="329"/>
      <c r="I34" s="329"/>
      <c r="J34" s="329"/>
      <c r="K34" s="329"/>
      <c r="L34" s="329"/>
      <c r="M34" s="329"/>
      <c r="N34" s="329"/>
      <c r="O34" s="330"/>
    </row>
    <row r="35" spans="2:15" x14ac:dyDescent="0.25">
      <c r="B35" s="186"/>
      <c r="C35" s="181"/>
      <c r="D35" s="327"/>
      <c r="E35" s="182"/>
      <c r="F35" s="130"/>
      <c r="G35" s="328"/>
      <c r="H35" s="329"/>
      <c r="I35" s="329"/>
      <c r="J35" s="329"/>
      <c r="K35" s="329"/>
      <c r="L35" s="329"/>
      <c r="M35" s="329"/>
      <c r="N35" s="329"/>
      <c r="O35" s="330"/>
    </row>
    <row r="36" spans="2:15" x14ac:dyDescent="0.25">
      <c r="B36" s="186"/>
      <c r="C36" s="181"/>
      <c r="D36" s="327"/>
      <c r="E36" s="182"/>
      <c r="F36" s="130"/>
      <c r="G36" s="328"/>
      <c r="H36" s="329"/>
      <c r="I36" s="329"/>
      <c r="J36" s="329"/>
      <c r="K36" s="329"/>
      <c r="L36" s="329"/>
      <c r="M36" s="329"/>
      <c r="N36" s="329"/>
      <c r="O36" s="330"/>
    </row>
    <row r="37" spans="2:15" x14ac:dyDescent="0.25">
      <c r="B37" s="186"/>
      <c r="C37" s="181"/>
      <c r="D37" s="327"/>
      <c r="E37" s="182"/>
      <c r="F37" s="130"/>
      <c r="G37" s="328"/>
      <c r="H37" s="329"/>
      <c r="I37" s="329"/>
      <c r="J37" s="329"/>
      <c r="K37" s="329"/>
      <c r="L37" s="329"/>
      <c r="M37" s="329"/>
      <c r="N37" s="329"/>
      <c r="O37" s="330"/>
    </row>
    <row r="38" spans="2:15" x14ac:dyDescent="0.25">
      <c r="B38" s="186"/>
      <c r="C38" s="181"/>
      <c r="D38" s="327"/>
      <c r="E38" s="182"/>
      <c r="F38" s="130"/>
      <c r="G38" s="328"/>
      <c r="H38" s="329"/>
      <c r="I38" s="329"/>
      <c r="J38" s="329"/>
      <c r="K38" s="329"/>
      <c r="L38" s="329"/>
      <c r="M38" s="329"/>
      <c r="N38" s="329"/>
      <c r="O38" s="330"/>
    </row>
    <row r="39" spans="2:15" x14ac:dyDescent="0.25">
      <c r="B39" s="186"/>
      <c r="C39" s="181"/>
      <c r="D39" s="327"/>
      <c r="E39" s="182"/>
      <c r="F39" s="130"/>
      <c r="G39" s="328"/>
      <c r="H39" s="329"/>
      <c r="I39" s="329"/>
      <c r="J39" s="329"/>
      <c r="K39" s="329"/>
      <c r="L39" s="329"/>
      <c r="M39" s="329"/>
      <c r="N39" s="329"/>
      <c r="O39" s="330"/>
    </row>
    <row r="40" spans="2:15" x14ac:dyDescent="0.25">
      <c r="B40" s="186"/>
      <c r="C40" s="181"/>
      <c r="D40" s="327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27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27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3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5" spans="2:15" ht="27" customHeight="1" x14ac:dyDescent="0.25">
      <c r="B45" s="29" t="s">
        <v>450</v>
      </c>
      <c r="C45" s="43"/>
      <c r="D45" s="43"/>
      <c r="E45" s="30"/>
      <c r="F45" s="30"/>
      <c r="G45" s="306"/>
      <c r="H45" s="306"/>
      <c r="I45" s="306"/>
      <c r="J45" s="306"/>
      <c r="K45" s="306"/>
      <c r="L45" s="306"/>
      <c r="M45" s="306"/>
      <c r="N45" s="306"/>
      <c r="O45" s="307"/>
    </row>
    <row r="46" spans="2:15" ht="4.9000000000000004" customHeight="1" x14ac:dyDescent="0.25">
      <c r="B46" s="24"/>
      <c r="O46" s="23"/>
    </row>
    <row r="47" spans="2:15" s="1" customFormat="1" ht="30" customHeight="1" x14ac:dyDescent="0.25">
      <c r="B47" s="4" t="s">
        <v>451</v>
      </c>
      <c r="C47" s="132"/>
      <c r="D47" s="132"/>
      <c r="E47" s="132"/>
      <c r="F47" s="132"/>
      <c r="G47" s="306">
        <v>2023</v>
      </c>
      <c r="H47" s="306">
        <f t="shared" ref="H47:N47" si="1">+G47+1</f>
        <v>2024</v>
      </c>
      <c r="I47" s="306">
        <f t="shared" si="1"/>
        <v>2025</v>
      </c>
      <c r="J47" s="306">
        <f t="shared" si="1"/>
        <v>2026</v>
      </c>
      <c r="K47" s="306">
        <f t="shared" si="1"/>
        <v>2027</v>
      </c>
      <c r="L47" s="306">
        <f t="shared" si="1"/>
        <v>2028</v>
      </c>
      <c r="M47" s="306">
        <f t="shared" si="1"/>
        <v>2029</v>
      </c>
      <c r="N47" s="306">
        <f t="shared" si="1"/>
        <v>2030</v>
      </c>
      <c r="O47" s="302" t="s">
        <v>449</v>
      </c>
    </row>
    <row r="48" spans="2:15" s="1" customFormat="1" ht="4.9000000000000004" customHeight="1" x14ac:dyDescent="0.25">
      <c r="B48" s="17"/>
      <c r="O48" s="6"/>
    </row>
    <row r="49" spans="2:15" s="1" customFormat="1" x14ac:dyDescent="0.25">
      <c r="B49" s="31" t="s">
        <v>388</v>
      </c>
      <c r="G49" s="310">
        <f t="shared" ref="G49:O49" si="2">SUM(G52:G87)</f>
        <v>0</v>
      </c>
      <c r="H49" s="310">
        <f t="shared" si="2"/>
        <v>0</v>
      </c>
      <c r="I49" s="310">
        <f t="shared" si="2"/>
        <v>0</v>
      </c>
      <c r="J49" s="310">
        <f t="shared" si="2"/>
        <v>0</v>
      </c>
      <c r="K49" s="310">
        <f t="shared" si="2"/>
        <v>0</v>
      </c>
      <c r="L49" s="310">
        <f t="shared" si="2"/>
        <v>0</v>
      </c>
      <c r="M49" s="310">
        <f t="shared" si="2"/>
        <v>0</v>
      </c>
      <c r="N49" s="310">
        <f t="shared" si="2"/>
        <v>0</v>
      </c>
      <c r="O49" s="311">
        <f t="shared" si="2"/>
        <v>0</v>
      </c>
    </row>
    <row r="50" spans="2:15" s="1" customFormat="1" ht="3" customHeight="1" x14ac:dyDescent="0.25">
      <c r="B50" s="14"/>
      <c r="G50" s="21"/>
      <c r="H50" s="21"/>
      <c r="I50" s="21"/>
      <c r="J50" s="21"/>
      <c r="K50" s="21"/>
      <c r="L50" s="21"/>
      <c r="M50" s="21"/>
      <c r="N50" s="21"/>
      <c r="O50" s="33"/>
    </row>
    <row r="51" spans="2:15" s="1" customFormat="1" x14ac:dyDescent="0.25">
      <c r="B51" s="5" t="s">
        <v>389</v>
      </c>
      <c r="G51"/>
      <c r="N51" s="21"/>
      <c r="O51" s="33"/>
    </row>
    <row r="52" spans="2:15" s="1" customFormat="1" x14ac:dyDescent="0.25">
      <c r="B52" s="102"/>
      <c r="G52" s="70"/>
      <c r="H52" s="70"/>
      <c r="I52" s="70"/>
      <c r="J52" s="70"/>
      <c r="K52" s="70"/>
      <c r="L52" s="70"/>
      <c r="M52" s="70"/>
      <c r="N52" s="70"/>
      <c r="O52" s="103"/>
    </row>
    <row r="53" spans="2:15" s="1" customFormat="1" x14ac:dyDescent="0.25">
      <c r="B53" s="104"/>
      <c r="G53" s="70"/>
      <c r="H53" s="71"/>
      <c r="I53" s="71"/>
      <c r="J53" s="71"/>
      <c r="K53" s="71"/>
      <c r="L53" s="71"/>
      <c r="M53" s="71"/>
      <c r="N53" s="71"/>
      <c r="O53" s="105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1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6"/>
      <c r="G87" s="72"/>
      <c r="H87" s="72"/>
      <c r="I87" s="72"/>
      <c r="J87" s="72"/>
      <c r="K87" s="72"/>
      <c r="L87" s="72"/>
      <c r="M87" s="72"/>
      <c r="N87" s="72"/>
      <c r="O87" s="107"/>
    </row>
    <row r="88" spans="2:15" s="1" customFormat="1" ht="4.9000000000000004" customHeight="1" x14ac:dyDescent="0.25">
      <c r="B88" s="31"/>
      <c r="G88" s="21"/>
      <c r="H88" s="21"/>
      <c r="I88" s="21"/>
      <c r="J88" s="21"/>
      <c r="K88" s="21"/>
      <c r="L88" s="21"/>
      <c r="M88" s="21"/>
      <c r="N88" s="21"/>
      <c r="O88" s="33"/>
    </row>
    <row r="89" spans="2:15" s="1" customFormat="1" x14ac:dyDescent="0.25">
      <c r="B89" s="31" t="s">
        <v>390</v>
      </c>
      <c r="G89" s="310">
        <f t="shared" ref="G89:O89" si="3">SUM(G90:G95,G132:G138,G140:G141)</f>
        <v>0</v>
      </c>
      <c r="H89" s="310">
        <f t="shared" si="3"/>
        <v>0</v>
      </c>
      <c r="I89" s="310">
        <f t="shared" si="3"/>
        <v>0</v>
      </c>
      <c r="J89" s="310">
        <f t="shared" si="3"/>
        <v>0</v>
      </c>
      <c r="K89" s="310">
        <f t="shared" si="3"/>
        <v>0</v>
      </c>
      <c r="L89" s="310">
        <f t="shared" si="3"/>
        <v>0</v>
      </c>
      <c r="M89" s="310">
        <f t="shared" si="3"/>
        <v>0</v>
      </c>
      <c r="N89" s="310">
        <f t="shared" si="3"/>
        <v>0</v>
      </c>
      <c r="O89" s="311">
        <f t="shared" si="3"/>
        <v>0</v>
      </c>
    </row>
    <row r="90" spans="2:15" s="1" customFormat="1" x14ac:dyDescent="0.25">
      <c r="B90" s="5" t="s">
        <v>391</v>
      </c>
      <c r="E90"/>
      <c r="G90" s="72"/>
      <c r="H90" s="72"/>
      <c r="I90" s="72"/>
      <c r="J90" s="72"/>
      <c r="K90" s="72"/>
      <c r="L90" s="72"/>
      <c r="M90" s="72"/>
      <c r="N90" s="70"/>
      <c r="O90" s="103"/>
    </row>
    <row r="91" spans="2:15" s="1" customFormat="1" x14ac:dyDescent="0.25">
      <c r="B91" s="5" t="s">
        <v>392</v>
      </c>
      <c r="G91" s="72"/>
      <c r="H91" s="72"/>
      <c r="I91" s="72"/>
      <c r="J91" s="72"/>
      <c r="K91" s="72"/>
      <c r="L91" s="72"/>
      <c r="M91" s="72"/>
      <c r="N91" s="71"/>
      <c r="O91" s="105"/>
    </row>
    <row r="92" spans="2:15" s="1" customFormat="1" x14ac:dyDescent="0.25">
      <c r="B92" s="5" t="s">
        <v>393</v>
      </c>
      <c r="G92" s="72"/>
      <c r="H92" s="72"/>
      <c r="I92" s="72"/>
      <c r="J92" s="72"/>
      <c r="K92" s="72"/>
      <c r="L92" s="72"/>
      <c r="M92" s="72"/>
      <c r="N92" s="72"/>
      <c r="O92" s="107"/>
    </row>
    <row r="93" spans="2:15" s="1" customFormat="1" x14ac:dyDescent="0.25">
      <c r="B93" s="50" t="s">
        <v>394</v>
      </c>
      <c r="O93" s="6"/>
    </row>
    <row r="94" spans="2:15" s="1" customFormat="1" ht="3" customHeight="1" x14ac:dyDescent="0.25">
      <c r="B94" s="14"/>
      <c r="G94" s="21"/>
      <c r="H94" s="21"/>
      <c r="I94" s="21"/>
      <c r="J94" s="21"/>
      <c r="K94" s="21"/>
      <c r="L94" s="21"/>
      <c r="M94" s="21"/>
      <c r="N94" s="21"/>
      <c r="O94" s="33"/>
    </row>
    <row r="95" spans="2:15" s="1" customFormat="1" x14ac:dyDescent="0.25">
      <c r="B95" s="34" t="s">
        <v>389</v>
      </c>
      <c r="E95"/>
      <c r="G95" s="310">
        <f t="shared" ref="G95:O95" si="4">SUM(G96:G131)</f>
        <v>0</v>
      </c>
      <c r="H95" s="310">
        <f t="shared" si="4"/>
        <v>0</v>
      </c>
      <c r="I95" s="310">
        <f t="shared" si="4"/>
        <v>0</v>
      </c>
      <c r="J95" s="310">
        <f t="shared" si="4"/>
        <v>0</v>
      </c>
      <c r="K95" s="310">
        <f t="shared" si="4"/>
        <v>0</v>
      </c>
      <c r="L95" s="310">
        <f t="shared" si="4"/>
        <v>0</v>
      </c>
      <c r="M95" s="310">
        <f t="shared" si="4"/>
        <v>0</v>
      </c>
      <c r="N95" s="310">
        <f t="shared" si="4"/>
        <v>0</v>
      </c>
      <c r="O95" s="311">
        <f t="shared" si="4"/>
        <v>0</v>
      </c>
    </row>
    <row r="96" spans="2:15" s="1" customFormat="1" x14ac:dyDescent="0.25">
      <c r="B96" s="335">
        <f t="shared" ref="B96:B131" si="5">B52</f>
        <v>0</v>
      </c>
      <c r="G96" s="70"/>
      <c r="H96" s="70"/>
      <c r="I96" s="70"/>
      <c r="J96" s="70"/>
      <c r="K96" s="70"/>
      <c r="L96" s="70"/>
      <c r="M96" s="70"/>
      <c r="N96" s="70"/>
      <c r="O96" s="103"/>
    </row>
    <row r="97" spans="2:15" s="1" customFormat="1" x14ac:dyDescent="0.25">
      <c r="B97" s="336">
        <f t="shared" si="5"/>
        <v>0</v>
      </c>
      <c r="G97" s="71"/>
      <c r="H97" s="71"/>
      <c r="I97" s="71"/>
      <c r="J97" s="71"/>
      <c r="K97" s="71"/>
      <c r="L97" s="71"/>
      <c r="M97" s="71"/>
      <c r="N97" s="71"/>
      <c r="O97" s="105"/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7">
        <f t="shared" si="5"/>
        <v>0</v>
      </c>
      <c r="G131" s="72"/>
      <c r="H131" s="72"/>
      <c r="I131" s="72"/>
      <c r="J131" s="72"/>
      <c r="K131" s="72"/>
      <c r="L131" s="72"/>
      <c r="M131" s="72"/>
      <c r="N131" s="71"/>
      <c r="O131" s="105"/>
    </row>
    <row r="132" spans="2:15" s="1" customFormat="1" x14ac:dyDescent="0.25">
      <c r="B132" s="5" t="s">
        <v>395</v>
      </c>
      <c r="E132"/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396</v>
      </c>
      <c r="G133" s="72"/>
      <c r="H133" s="72"/>
      <c r="I133" s="72"/>
      <c r="J133" s="72"/>
      <c r="K133" s="72"/>
      <c r="L133" s="72"/>
      <c r="M133" s="72"/>
      <c r="N133" s="71"/>
      <c r="O133" s="105"/>
    </row>
    <row r="134" spans="2:15" s="1" customFormat="1" x14ac:dyDescent="0.25">
      <c r="B134" s="5" t="s">
        <v>397</v>
      </c>
      <c r="G134" s="72"/>
      <c r="H134" s="72"/>
      <c r="I134" s="72"/>
      <c r="J134" s="72"/>
      <c r="K134" s="72"/>
      <c r="L134" s="72"/>
      <c r="M134" s="72"/>
      <c r="N134" s="71"/>
      <c r="O134" s="105"/>
    </row>
    <row r="135" spans="2:15" s="1" customFormat="1" x14ac:dyDescent="0.25">
      <c r="B135" s="5" t="s">
        <v>398</v>
      </c>
      <c r="G135" s="72"/>
      <c r="H135" s="72"/>
      <c r="I135" s="72"/>
      <c r="J135" s="72"/>
      <c r="K135" s="72"/>
      <c r="L135" s="72"/>
      <c r="M135" s="72"/>
      <c r="N135" s="71"/>
      <c r="O135" s="105"/>
    </row>
    <row r="136" spans="2:15" s="1" customFormat="1" x14ac:dyDescent="0.25">
      <c r="B136" s="5" t="s">
        <v>399</v>
      </c>
      <c r="G136" s="72"/>
      <c r="H136" s="72"/>
      <c r="I136" s="72"/>
      <c r="J136" s="72"/>
      <c r="K136" s="72"/>
      <c r="L136" s="72"/>
      <c r="M136" s="72"/>
      <c r="N136" s="71"/>
      <c r="O136" s="105"/>
    </row>
    <row r="137" spans="2:15" s="1" customFormat="1" x14ac:dyDescent="0.25">
      <c r="B137" s="5" t="s">
        <v>400</v>
      </c>
      <c r="G137" s="72"/>
      <c r="H137" s="72"/>
      <c r="I137" s="72"/>
      <c r="J137" s="72"/>
      <c r="K137" s="72"/>
      <c r="L137" s="72"/>
      <c r="M137" s="72"/>
      <c r="N137" s="71"/>
      <c r="O137" s="105"/>
    </row>
    <row r="138" spans="2:15" s="1" customFormat="1" x14ac:dyDescent="0.25">
      <c r="B138" s="5" t="s">
        <v>401</v>
      </c>
      <c r="G138" s="72"/>
      <c r="H138" s="72"/>
      <c r="I138" s="72"/>
      <c r="J138" s="72"/>
      <c r="K138" s="72"/>
      <c r="L138" s="72"/>
      <c r="M138" s="72"/>
      <c r="N138" s="72"/>
      <c r="O138" s="107"/>
    </row>
    <row r="139" spans="2:15" s="1" customFormat="1" x14ac:dyDescent="0.25">
      <c r="B139" s="50" t="s">
        <v>72</v>
      </c>
      <c r="G139" s="21"/>
      <c r="H139" s="21"/>
      <c r="I139" s="21"/>
      <c r="J139" s="21"/>
      <c r="K139" s="21"/>
      <c r="L139" s="21"/>
      <c r="M139" s="21"/>
      <c r="N139" s="21"/>
      <c r="O139" s="33"/>
    </row>
    <row r="140" spans="2:15" s="1" customFormat="1" x14ac:dyDescent="0.25">
      <c r="B140" s="338"/>
      <c r="G140" s="70"/>
      <c r="H140" s="70"/>
      <c r="I140" s="70"/>
      <c r="J140" s="70"/>
      <c r="K140" s="70"/>
      <c r="L140" s="70"/>
      <c r="M140" s="70"/>
      <c r="N140" s="70"/>
      <c r="O140" s="103"/>
    </row>
    <row r="141" spans="2:15" s="1" customFormat="1" x14ac:dyDescent="0.25">
      <c r="B141" s="313"/>
      <c r="G141" s="71"/>
      <c r="H141" s="71"/>
      <c r="I141" s="71"/>
      <c r="J141" s="71"/>
      <c r="K141" s="71"/>
      <c r="L141" s="71"/>
      <c r="M141" s="71"/>
      <c r="N141" s="72"/>
      <c r="O141" s="107"/>
    </row>
    <row r="142" spans="2:15" s="1" customFormat="1" x14ac:dyDescent="0.25">
      <c r="B142" s="45"/>
      <c r="G142" s="21"/>
      <c r="H142" s="21"/>
      <c r="I142" s="21"/>
      <c r="J142" s="21"/>
      <c r="K142" s="21"/>
      <c r="L142" s="21"/>
      <c r="M142" s="21"/>
      <c r="N142" s="21"/>
      <c r="O142" s="33"/>
    </row>
    <row r="143" spans="2:15" s="1" customFormat="1" ht="30" customHeight="1" x14ac:dyDescent="0.25">
      <c r="B143" s="29" t="s">
        <v>406</v>
      </c>
      <c r="C143" s="132"/>
      <c r="D143" s="132"/>
      <c r="E143" s="132"/>
      <c r="F143" s="132"/>
      <c r="G143" s="306">
        <v>2023</v>
      </c>
      <c r="H143" s="306">
        <f t="shared" ref="H143:N143" si="6">+G143+1</f>
        <v>2024</v>
      </c>
      <c r="I143" s="306">
        <f t="shared" si="6"/>
        <v>2025</v>
      </c>
      <c r="J143" s="306">
        <f t="shared" si="6"/>
        <v>2026</v>
      </c>
      <c r="K143" s="306">
        <f t="shared" si="6"/>
        <v>2027</v>
      </c>
      <c r="L143" s="306">
        <f t="shared" si="6"/>
        <v>2028</v>
      </c>
      <c r="M143" s="306">
        <f t="shared" si="6"/>
        <v>2029</v>
      </c>
      <c r="N143" s="306">
        <f t="shared" si="6"/>
        <v>2030</v>
      </c>
      <c r="O143" s="302" t="s">
        <v>449</v>
      </c>
    </row>
    <row r="144" spans="2:15" s="1" customFormat="1" x14ac:dyDescent="0.25">
      <c r="B144" s="116"/>
      <c r="O144" s="6"/>
    </row>
    <row r="145" spans="2:15" s="1" customFormat="1" x14ac:dyDescent="0.25">
      <c r="B145" s="75" t="s">
        <v>376</v>
      </c>
      <c r="O145" s="6"/>
    </row>
    <row r="146" spans="2:15" s="1" customFormat="1" x14ac:dyDescent="0.25">
      <c r="B146" s="317">
        <f>'3_Atividade_METAS_Alta'!B110</f>
        <v>0</v>
      </c>
      <c r="G146" s="71"/>
      <c r="H146" s="71"/>
      <c r="I146" s="71"/>
      <c r="J146" s="71"/>
      <c r="K146" s="71"/>
      <c r="L146" s="71"/>
      <c r="M146" s="71"/>
      <c r="N146" s="70"/>
      <c r="O146" s="103"/>
    </row>
    <row r="147" spans="2:15" s="1" customFormat="1" x14ac:dyDescent="0.25">
      <c r="B147" s="317">
        <f>'3_Atividade_METAS_Alta'!B111</f>
        <v>0</v>
      </c>
      <c r="G147" s="71"/>
      <c r="H147" s="71"/>
      <c r="I147" s="71"/>
      <c r="J147" s="71"/>
      <c r="K147" s="71"/>
      <c r="L147" s="71"/>
      <c r="M147" s="71"/>
      <c r="N147" s="71"/>
      <c r="O147" s="105"/>
    </row>
    <row r="148" spans="2:15" s="1" customFormat="1" x14ac:dyDescent="0.25">
      <c r="B148" s="317">
        <f>'3_Atividade_METAS_Alta'!B112</f>
        <v>0</v>
      </c>
      <c r="G148" s="71"/>
      <c r="H148" s="71"/>
      <c r="I148" s="71"/>
      <c r="J148" s="71"/>
      <c r="K148" s="71"/>
      <c r="L148" s="71"/>
      <c r="M148" s="71"/>
      <c r="N148" s="71"/>
      <c r="O148" s="105"/>
    </row>
    <row r="149" spans="2:15" s="1" customFormat="1" x14ac:dyDescent="0.25">
      <c r="B149" s="317">
        <f>'3_Atividade_METAS_Alta'!B113</f>
        <v>0</v>
      </c>
      <c r="G149" s="71"/>
      <c r="H149" s="71"/>
      <c r="I149" s="71"/>
      <c r="J149" s="71"/>
      <c r="K149" s="71"/>
      <c r="L149" s="71"/>
      <c r="M149" s="71"/>
      <c r="N149" s="71"/>
      <c r="O149" s="105"/>
    </row>
    <row r="150" spans="2:15" s="1" customFormat="1" x14ac:dyDescent="0.25">
      <c r="B150" s="317">
        <f>'3_Atividade_METAS_Alta'!B114</f>
        <v>0</v>
      </c>
      <c r="G150" s="71"/>
      <c r="H150" s="71"/>
      <c r="I150" s="71"/>
      <c r="J150" s="71"/>
      <c r="K150" s="71"/>
      <c r="L150" s="71"/>
      <c r="M150" s="71"/>
      <c r="N150" s="71"/>
      <c r="O150" s="105"/>
    </row>
    <row r="151" spans="2:15" s="1" customFormat="1" x14ac:dyDescent="0.25">
      <c r="B151" s="317">
        <f>'3_Atividade_METAS_Alta'!B115</f>
        <v>0</v>
      </c>
      <c r="G151" s="71"/>
      <c r="H151" s="71"/>
      <c r="I151" s="71"/>
      <c r="J151" s="71"/>
      <c r="K151" s="71"/>
      <c r="L151" s="71"/>
      <c r="M151" s="71"/>
      <c r="N151" s="71"/>
      <c r="O151" s="105"/>
    </row>
    <row r="152" spans="2:15" s="1" customFormat="1" x14ac:dyDescent="0.25">
      <c r="B152" s="317">
        <f>'3_Atividade_METAS_Alta'!B116</f>
        <v>0</v>
      </c>
      <c r="G152" s="71"/>
      <c r="H152" s="71"/>
      <c r="I152" s="71"/>
      <c r="J152" s="71"/>
      <c r="K152" s="71"/>
      <c r="L152" s="71"/>
      <c r="M152" s="71"/>
      <c r="N152" s="72"/>
      <c r="O152" s="107"/>
    </row>
    <row r="153" spans="2:15" s="1" customFormat="1" x14ac:dyDescent="0.25">
      <c r="B153" s="75" t="s">
        <v>377</v>
      </c>
      <c r="O153" s="6"/>
    </row>
    <row r="154" spans="2:15" s="1" customFormat="1" x14ac:dyDescent="0.25">
      <c r="B154" s="317">
        <f>'3_Atividade_METAS_Alta'!B118</f>
        <v>0</v>
      </c>
      <c r="G154" s="71"/>
      <c r="H154" s="71"/>
      <c r="I154" s="71"/>
      <c r="J154" s="71"/>
      <c r="K154" s="71"/>
      <c r="L154" s="71"/>
      <c r="M154" s="71"/>
      <c r="N154" s="70"/>
      <c r="O154" s="103"/>
    </row>
    <row r="155" spans="2:15" s="1" customFormat="1" x14ac:dyDescent="0.25">
      <c r="B155" s="317">
        <f>'3_Atividade_METAS_Alta'!B119</f>
        <v>0</v>
      </c>
      <c r="G155" s="71"/>
      <c r="H155" s="71"/>
      <c r="I155" s="71"/>
      <c r="J155" s="71"/>
      <c r="K155" s="71"/>
      <c r="L155" s="71"/>
      <c r="M155" s="71"/>
      <c r="N155" s="71"/>
      <c r="O155" s="105"/>
    </row>
    <row r="156" spans="2:15" s="1" customFormat="1" x14ac:dyDescent="0.25">
      <c r="B156" s="317">
        <f>'3_Atividade_METAS_Alta'!B120</f>
        <v>0</v>
      </c>
      <c r="G156" s="71"/>
      <c r="H156" s="71"/>
      <c r="I156" s="71"/>
      <c r="J156" s="71"/>
      <c r="K156" s="71"/>
      <c r="L156" s="71"/>
      <c r="M156" s="71"/>
      <c r="N156" s="71"/>
      <c r="O156" s="105"/>
    </row>
    <row r="157" spans="2:15" s="1" customFormat="1" x14ac:dyDescent="0.25">
      <c r="B157" s="317">
        <f>'3_Atividade_METAS_Alta'!B121</f>
        <v>0</v>
      </c>
      <c r="G157" s="71"/>
      <c r="H157" s="71"/>
      <c r="I157" s="71"/>
      <c r="J157" s="71"/>
      <c r="K157" s="71"/>
      <c r="L157" s="71"/>
      <c r="M157" s="71"/>
      <c r="N157" s="71"/>
      <c r="O157" s="105"/>
    </row>
    <row r="158" spans="2:15" s="1" customFormat="1" x14ac:dyDescent="0.25">
      <c r="B158" s="317">
        <f>'3_Atividade_METAS_Alta'!B122</f>
        <v>0</v>
      </c>
      <c r="G158" s="71"/>
      <c r="H158" s="71"/>
      <c r="I158" s="71"/>
      <c r="J158" s="71"/>
      <c r="K158" s="71"/>
      <c r="L158" s="71"/>
      <c r="M158" s="71"/>
      <c r="N158" s="71"/>
      <c r="O158" s="105"/>
    </row>
    <row r="159" spans="2:15" s="1" customFormat="1" x14ac:dyDescent="0.25">
      <c r="B159" s="317">
        <f>'3_Atividade_METAS_Alta'!B123</f>
        <v>0</v>
      </c>
      <c r="G159" s="71"/>
      <c r="H159" s="71"/>
      <c r="I159" s="71"/>
      <c r="J159" s="71"/>
      <c r="K159" s="71"/>
      <c r="L159" s="71"/>
      <c r="M159" s="71"/>
      <c r="N159" s="71"/>
      <c r="O159" s="105"/>
    </row>
    <row r="160" spans="2:15" s="1" customFormat="1" x14ac:dyDescent="0.25">
      <c r="B160" s="317">
        <f>'3_Atividade_METAS_Alta'!B124</f>
        <v>0</v>
      </c>
      <c r="G160" s="71"/>
      <c r="H160" s="71"/>
      <c r="I160" s="71"/>
      <c r="J160" s="71"/>
      <c r="K160" s="71"/>
      <c r="L160" s="71"/>
      <c r="M160" s="71"/>
      <c r="N160" s="72"/>
      <c r="O160" s="107"/>
    </row>
    <row r="161" spans="2:15" s="1" customFormat="1" x14ac:dyDescent="0.25">
      <c r="B161" s="75" t="s">
        <v>381</v>
      </c>
      <c r="O161" s="6"/>
    </row>
    <row r="162" spans="2:15" s="1" customFormat="1" x14ac:dyDescent="0.25">
      <c r="B162" s="317">
        <f>'3_Atividade_METAS_Alta'!B126</f>
        <v>0</v>
      </c>
      <c r="G162" s="71"/>
      <c r="H162" s="71"/>
      <c r="I162" s="71"/>
      <c r="J162" s="71"/>
      <c r="K162" s="71"/>
      <c r="L162" s="71"/>
      <c r="M162" s="71"/>
      <c r="N162" s="70"/>
      <c r="O162" s="103"/>
    </row>
    <row r="163" spans="2:15" s="1" customFormat="1" x14ac:dyDescent="0.25">
      <c r="B163" s="317">
        <f>'3_Atividade_METAS_Alta'!B127</f>
        <v>0</v>
      </c>
      <c r="G163" s="71"/>
      <c r="H163" s="71"/>
      <c r="I163" s="71"/>
      <c r="J163" s="71"/>
      <c r="K163" s="71"/>
      <c r="L163" s="71"/>
      <c r="M163" s="71"/>
      <c r="N163" s="71"/>
      <c r="O163" s="105"/>
    </row>
    <row r="164" spans="2:15" s="1" customFormat="1" x14ac:dyDescent="0.25">
      <c r="B164" s="317">
        <f>'3_Atividade_METAS_Alta'!B128</f>
        <v>0</v>
      </c>
      <c r="G164" s="71"/>
      <c r="H164" s="71"/>
      <c r="I164" s="71"/>
      <c r="J164" s="71"/>
      <c r="K164" s="71"/>
      <c r="L164" s="71"/>
      <c r="M164" s="71"/>
      <c r="N164" s="71"/>
      <c r="O164" s="105"/>
    </row>
    <row r="165" spans="2:15" s="1" customFormat="1" x14ac:dyDescent="0.25">
      <c r="B165" s="317">
        <f>'3_Atividade_METAS_Alta'!B129</f>
        <v>0</v>
      </c>
      <c r="G165" s="71"/>
      <c r="H165" s="71"/>
      <c r="I165" s="71"/>
      <c r="J165" s="71"/>
      <c r="K165" s="71"/>
      <c r="L165" s="71"/>
      <c r="M165" s="71"/>
      <c r="N165" s="71"/>
      <c r="O165" s="105"/>
    </row>
    <row r="166" spans="2:15" s="1" customFormat="1" x14ac:dyDescent="0.25">
      <c r="B166" s="317">
        <f>'3_Atividade_METAS_Alta'!B130</f>
        <v>0</v>
      </c>
      <c r="G166" s="71"/>
      <c r="H166" s="71"/>
      <c r="I166" s="71"/>
      <c r="J166" s="71"/>
      <c r="K166" s="71"/>
      <c r="L166" s="71"/>
      <c r="M166" s="71"/>
      <c r="N166" s="71"/>
      <c r="O166" s="105"/>
    </row>
    <row r="167" spans="2:15" s="1" customFormat="1" x14ac:dyDescent="0.25">
      <c r="B167" s="317">
        <f>'3_Atividade_METAS_Alta'!B131</f>
        <v>0</v>
      </c>
      <c r="G167" s="71"/>
      <c r="H167" s="71"/>
      <c r="I167" s="71"/>
      <c r="J167" s="71"/>
      <c r="K167" s="71"/>
      <c r="L167" s="71"/>
      <c r="M167" s="71"/>
      <c r="N167" s="71"/>
      <c r="O167" s="105"/>
    </row>
    <row r="168" spans="2:15" s="1" customFormat="1" x14ac:dyDescent="0.25">
      <c r="B168" s="317">
        <f>'3_Atividade_METAS_Alta'!B132</f>
        <v>0</v>
      </c>
      <c r="G168" s="71"/>
      <c r="H168" s="71"/>
      <c r="I168" s="71"/>
      <c r="J168" s="71"/>
      <c r="K168" s="71"/>
      <c r="L168" s="71"/>
      <c r="M168" s="71"/>
      <c r="N168" s="72"/>
      <c r="O168" s="107"/>
    </row>
    <row r="169" spans="2:15" s="1" customFormat="1" x14ac:dyDescent="0.25">
      <c r="B169" s="75" t="s">
        <v>382</v>
      </c>
      <c r="O169" s="6"/>
    </row>
    <row r="170" spans="2:15" s="1" customFormat="1" x14ac:dyDescent="0.25">
      <c r="B170" s="317">
        <f>'3_Atividade_METAS_Alta'!B134</f>
        <v>0</v>
      </c>
      <c r="G170" s="71"/>
      <c r="H170" s="71"/>
      <c r="I170" s="71"/>
      <c r="J170" s="71"/>
      <c r="K170" s="71"/>
      <c r="L170" s="71"/>
      <c r="M170" s="71"/>
      <c r="N170" s="70"/>
      <c r="O170" s="103"/>
    </row>
    <row r="171" spans="2:15" s="1" customFormat="1" x14ac:dyDescent="0.25">
      <c r="B171" s="317">
        <f>'3_Atividade_METAS_Alta'!B135</f>
        <v>0</v>
      </c>
      <c r="G171" s="71"/>
      <c r="H171" s="71"/>
      <c r="I171" s="71"/>
      <c r="J171" s="71"/>
      <c r="K171" s="71"/>
      <c r="L171" s="71"/>
      <c r="M171" s="71"/>
      <c r="N171" s="71"/>
      <c r="O171" s="105"/>
    </row>
    <row r="172" spans="2:15" s="1" customFormat="1" x14ac:dyDescent="0.25">
      <c r="B172" s="317">
        <f>'3_Atividade_METAS_Alta'!B136</f>
        <v>0</v>
      </c>
      <c r="G172" s="71"/>
      <c r="H172" s="71"/>
      <c r="I172" s="71"/>
      <c r="J172" s="71"/>
      <c r="K172" s="71"/>
      <c r="L172" s="71"/>
      <c r="M172" s="71"/>
      <c r="N172" s="71"/>
      <c r="O172" s="105"/>
    </row>
    <row r="173" spans="2:15" s="1" customFormat="1" x14ac:dyDescent="0.25">
      <c r="B173" s="317">
        <f>'3_Atividade_METAS_Alta'!B137</f>
        <v>0</v>
      </c>
      <c r="G173" s="71"/>
      <c r="H173" s="71"/>
      <c r="I173" s="71"/>
      <c r="J173" s="71"/>
      <c r="K173" s="71"/>
      <c r="L173" s="71"/>
      <c r="M173" s="71"/>
      <c r="N173" s="71"/>
      <c r="O173" s="105"/>
    </row>
    <row r="174" spans="2:15" s="1" customFormat="1" x14ac:dyDescent="0.25">
      <c r="B174" s="317">
        <f>'3_Atividade_METAS_Alta'!B138</f>
        <v>0</v>
      </c>
      <c r="G174" s="71"/>
      <c r="H174" s="71"/>
      <c r="I174" s="71"/>
      <c r="J174" s="71"/>
      <c r="K174" s="71"/>
      <c r="L174" s="71"/>
      <c r="M174" s="71"/>
      <c r="N174" s="71"/>
      <c r="O174" s="105"/>
    </row>
    <row r="175" spans="2:15" s="1" customFormat="1" x14ac:dyDescent="0.25">
      <c r="B175" s="317">
        <f>'3_Atividade_METAS_Alta'!B141</f>
        <v>0</v>
      </c>
      <c r="G175" s="71"/>
      <c r="H175" s="71"/>
      <c r="I175" s="71"/>
      <c r="J175" s="71"/>
      <c r="K175" s="71"/>
      <c r="L175" s="71"/>
      <c r="M175" s="71"/>
      <c r="N175" s="71"/>
      <c r="O175" s="105"/>
    </row>
    <row r="176" spans="2:15" s="1" customFormat="1" x14ac:dyDescent="0.25">
      <c r="B176" s="317">
        <f>'3_Atividade_METAS_Alta'!B142</f>
        <v>0</v>
      </c>
      <c r="G176" s="71"/>
      <c r="H176" s="71"/>
      <c r="I176" s="71"/>
      <c r="J176" s="71"/>
      <c r="K176" s="71"/>
      <c r="L176" s="71"/>
      <c r="M176" s="71"/>
      <c r="N176" s="72"/>
      <c r="O176" s="107"/>
    </row>
    <row r="177" spans="2:15" s="1" customFormat="1" x14ac:dyDescent="0.25">
      <c r="B177" s="75" t="s">
        <v>384</v>
      </c>
      <c r="O177" s="6"/>
    </row>
    <row r="178" spans="2:15" s="1" customFormat="1" x14ac:dyDescent="0.25">
      <c r="B178" s="317">
        <f>'3_Atividade_METAS_Alta'!B144</f>
        <v>0</v>
      </c>
      <c r="G178" s="72"/>
      <c r="H178" s="72"/>
      <c r="I178" s="72"/>
      <c r="J178" s="72"/>
      <c r="K178" s="72"/>
      <c r="L178" s="72"/>
      <c r="M178" s="72"/>
      <c r="N178" s="188"/>
      <c r="O178" s="189"/>
    </row>
    <row r="179" spans="2:15" s="1" customFormat="1" x14ac:dyDescent="0.25">
      <c r="B179" s="75" t="s">
        <v>407</v>
      </c>
      <c r="O179" s="6"/>
    </row>
    <row r="180" spans="2:15" s="1" customFormat="1" x14ac:dyDescent="0.25">
      <c r="B180" s="317">
        <f>'3_Atividade_METAS_Alta'!B146</f>
        <v>0</v>
      </c>
      <c r="G180" s="70"/>
      <c r="H180" s="70"/>
      <c r="I180" s="70"/>
      <c r="J180" s="70"/>
      <c r="K180" s="70"/>
      <c r="L180" s="70"/>
      <c r="M180" s="70"/>
      <c r="N180" s="70"/>
      <c r="O180" s="103"/>
    </row>
    <row r="181" spans="2:15" s="1" customFormat="1" x14ac:dyDescent="0.25">
      <c r="B181" s="317">
        <f>'3_Atividade_METAS_Alta'!B147</f>
        <v>0</v>
      </c>
      <c r="G181" s="71"/>
      <c r="H181" s="71"/>
      <c r="I181" s="71"/>
      <c r="J181" s="71"/>
      <c r="K181" s="71"/>
      <c r="L181" s="71"/>
      <c r="M181" s="71"/>
      <c r="N181" s="71"/>
      <c r="O181" s="105"/>
    </row>
    <row r="182" spans="2:15" s="1" customFormat="1" x14ac:dyDescent="0.25">
      <c r="B182" s="317">
        <f>'3_Atividade_METAS_Alta'!B148</f>
        <v>0</v>
      </c>
      <c r="G182" s="71"/>
      <c r="H182" s="71"/>
      <c r="I182" s="71"/>
      <c r="J182" s="71"/>
      <c r="K182" s="71"/>
      <c r="L182" s="71"/>
      <c r="M182" s="71"/>
      <c r="N182" s="71"/>
      <c r="O182" s="105"/>
    </row>
    <row r="183" spans="2:15" s="1" customFormat="1" x14ac:dyDescent="0.25">
      <c r="B183" s="317">
        <f>'3_Atividade_METAS_Alta'!B149</f>
        <v>0</v>
      </c>
      <c r="G183" s="71"/>
      <c r="H183" s="71"/>
      <c r="I183" s="71"/>
      <c r="J183" s="71"/>
      <c r="K183" s="71"/>
      <c r="L183" s="71"/>
      <c r="M183" s="71"/>
      <c r="N183" s="71"/>
      <c r="O183" s="105"/>
    </row>
    <row r="184" spans="2:15" s="1" customFormat="1" x14ac:dyDescent="0.25">
      <c r="B184" s="317">
        <f>'3_Atividade_METAS_Alta'!B150</f>
        <v>0</v>
      </c>
      <c r="G184" s="71"/>
      <c r="H184" s="71"/>
      <c r="I184" s="71"/>
      <c r="J184" s="71"/>
      <c r="K184" s="71"/>
      <c r="L184" s="71"/>
      <c r="M184" s="71"/>
      <c r="N184" s="71"/>
      <c r="O184" s="105"/>
    </row>
    <row r="185" spans="2:15" s="1" customFormat="1" x14ac:dyDescent="0.25">
      <c r="B185" s="317">
        <f>'3_Atividade_METAS_Alta'!B151</f>
        <v>0</v>
      </c>
      <c r="G185" s="71"/>
      <c r="H185" s="71"/>
      <c r="I185" s="71"/>
      <c r="J185" s="71"/>
      <c r="K185" s="71"/>
      <c r="L185" s="71"/>
      <c r="M185" s="71"/>
      <c r="N185" s="71"/>
      <c r="O185" s="105"/>
    </row>
    <row r="186" spans="2:15" s="1" customFormat="1" x14ac:dyDescent="0.25">
      <c r="B186" s="317">
        <f>'3_Atividade_METAS_Alta'!B152</f>
        <v>0</v>
      </c>
      <c r="G186" s="71"/>
      <c r="H186" s="71"/>
      <c r="I186" s="71"/>
      <c r="J186" s="71"/>
      <c r="K186" s="71"/>
      <c r="L186" s="71"/>
      <c r="M186" s="71"/>
      <c r="N186" s="72"/>
      <c r="O186" s="107"/>
    </row>
    <row r="187" spans="2:15" s="1" customFormat="1" x14ac:dyDescent="0.25">
      <c r="B187" s="17"/>
      <c r="O187" s="6"/>
    </row>
    <row r="188" spans="2:15" s="1" customFormat="1" ht="30" customHeight="1" x14ac:dyDescent="0.25">
      <c r="B188" s="122" t="s">
        <v>410</v>
      </c>
      <c r="C188" s="132"/>
      <c r="D188" s="132"/>
      <c r="E188" s="132"/>
      <c r="F188" s="132"/>
      <c r="G188" s="306">
        <v>2023</v>
      </c>
      <c r="H188" s="306">
        <f t="shared" ref="H188:N188" si="7">+G188+1</f>
        <v>2024</v>
      </c>
      <c r="I188" s="306">
        <f t="shared" si="7"/>
        <v>2025</v>
      </c>
      <c r="J188" s="306">
        <f t="shared" si="7"/>
        <v>2026</v>
      </c>
      <c r="K188" s="306">
        <f t="shared" si="7"/>
        <v>2027</v>
      </c>
      <c r="L188" s="306">
        <f t="shared" si="7"/>
        <v>2028</v>
      </c>
      <c r="M188" s="306">
        <f t="shared" si="7"/>
        <v>2029</v>
      </c>
      <c r="N188" s="306">
        <f t="shared" si="7"/>
        <v>2030</v>
      </c>
      <c r="O188" s="302" t="s">
        <v>449</v>
      </c>
    </row>
    <row r="189" spans="2:15" s="1" customFormat="1" ht="4.9000000000000004" customHeight="1" x14ac:dyDescent="0.25">
      <c r="B189" s="75"/>
      <c r="G189" s="100"/>
      <c r="H189" s="100"/>
      <c r="I189" s="100"/>
      <c r="J189" s="100"/>
      <c r="K189" s="100"/>
      <c r="L189" s="100"/>
      <c r="M189" s="100"/>
      <c r="N189" s="100"/>
      <c r="O189" s="101"/>
    </row>
    <row r="190" spans="2:15" s="1" customFormat="1" x14ac:dyDescent="0.25">
      <c r="B190" s="35" t="s">
        <v>411</v>
      </c>
      <c r="G190" s="100"/>
      <c r="H190" s="100"/>
      <c r="I190" s="100"/>
      <c r="J190" s="100"/>
      <c r="K190" s="100"/>
      <c r="L190" s="100"/>
      <c r="M190" s="100"/>
      <c r="N190" s="100"/>
      <c r="O190" s="101"/>
    </row>
    <row r="191" spans="2:15" s="1" customFormat="1" x14ac:dyDescent="0.25">
      <c r="B191" s="50" t="s">
        <v>452</v>
      </c>
      <c r="G191" s="70"/>
      <c r="H191" s="70"/>
      <c r="I191" s="70"/>
      <c r="J191" s="70"/>
      <c r="K191" s="70"/>
      <c r="L191" s="70"/>
      <c r="M191" s="70"/>
      <c r="N191" s="70"/>
      <c r="O191" s="103"/>
    </row>
    <row r="192" spans="2:15" s="1" customFormat="1" ht="7.9" customHeight="1" x14ac:dyDescent="0.25">
      <c r="B192" s="17"/>
      <c r="O192" s="6"/>
    </row>
    <row r="193" spans="1:15" s="1" customFormat="1" x14ac:dyDescent="0.25">
      <c r="B193" s="31" t="s">
        <v>453</v>
      </c>
      <c r="G193" s="321"/>
      <c r="H193" s="321"/>
      <c r="I193" s="321"/>
      <c r="J193" s="321"/>
      <c r="K193" s="321"/>
      <c r="L193" s="321"/>
      <c r="M193" s="321"/>
      <c r="N193" s="321"/>
      <c r="O193" s="322"/>
    </row>
    <row r="194" spans="1:15" s="1" customFormat="1" x14ac:dyDescent="0.25">
      <c r="B194" s="50" t="s">
        <v>454</v>
      </c>
      <c r="G194" s="70"/>
      <c r="H194" s="70"/>
      <c r="I194" s="70"/>
      <c r="J194" s="70"/>
      <c r="K194" s="70"/>
      <c r="L194" s="70"/>
      <c r="M194" s="70"/>
      <c r="N194" s="70"/>
      <c r="O194" s="103"/>
    </row>
    <row r="195" spans="1:15" s="1" customFormat="1" x14ac:dyDescent="0.25">
      <c r="B195" s="50" t="s">
        <v>455</v>
      </c>
      <c r="G195" s="71"/>
      <c r="H195" s="71"/>
      <c r="I195" s="71"/>
      <c r="J195" s="71"/>
      <c r="K195" s="71"/>
      <c r="L195" s="71"/>
      <c r="M195" s="71"/>
      <c r="N195" s="71"/>
      <c r="O195" s="105"/>
    </row>
    <row r="196" spans="1:15" s="1" customFormat="1" x14ac:dyDescent="0.25">
      <c r="B196" s="50" t="s">
        <v>456</v>
      </c>
      <c r="G196" s="71"/>
      <c r="H196" s="71"/>
      <c r="I196" s="71"/>
      <c r="J196" s="71"/>
      <c r="K196" s="71"/>
      <c r="L196" s="71"/>
      <c r="M196" s="71"/>
      <c r="N196" s="71"/>
      <c r="O196" s="105"/>
    </row>
    <row r="197" spans="1:15" s="1" customFormat="1" ht="16.899999999999999" customHeight="1" x14ac:dyDescent="0.25">
      <c r="B197" s="50" t="s">
        <v>457</v>
      </c>
      <c r="G197" s="72"/>
      <c r="H197" s="72"/>
      <c r="I197" s="72"/>
      <c r="J197" s="72"/>
      <c r="K197" s="72"/>
      <c r="L197" s="72"/>
      <c r="M197" s="72"/>
      <c r="N197" s="72"/>
      <c r="O197" s="107"/>
    </row>
    <row r="198" spans="1:15" s="1" customFormat="1" ht="7.9" customHeight="1" x14ac:dyDescent="0.25">
      <c r="B198" s="17"/>
      <c r="O198" s="6"/>
    </row>
    <row r="199" spans="1:15" s="1" customFormat="1" x14ac:dyDescent="0.25">
      <c r="B199" s="35" t="s">
        <v>413</v>
      </c>
      <c r="G199" s="321">
        <f t="shared" ref="G199:O199" si="8">SUM(G200:G215)</f>
        <v>0</v>
      </c>
      <c r="H199" s="321">
        <f t="shared" si="8"/>
        <v>0</v>
      </c>
      <c r="I199" s="321">
        <f t="shared" si="8"/>
        <v>0</v>
      </c>
      <c r="J199" s="321">
        <f t="shared" si="8"/>
        <v>0</v>
      </c>
      <c r="K199" s="321">
        <f t="shared" si="8"/>
        <v>0</v>
      </c>
      <c r="L199" s="321">
        <f t="shared" si="8"/>
        <v>0</v>
      </c>
      <c r="M199" s="321">
        <f t="shared" si="8"/>
        <v>0</v>
      </c>
      <c r="N199" s="321">
        <f t="shared" si="8"/>
        <v>0</v>
      </c>
      <c r="O199" s="322">
        <f t="shared" si="8"/>
        <v>0</v>
      </c>
    </row>
    <row r="200" spans="1:15" s="1" customFormat="1" x14ac:dyDescent="0.25">
      <c r="B200" s="50" t="s">
        <v>414</v>
      </c>
      <c r="G200" s="70"/>
      <c r="H200" s="70"/>
      <c r="I200" s="70"/>
      <c r="J200" s="70"/>
      <c r="K200" s="70"/>
      <c r="L200" s="70"/>
      <c r="M200" s="70"/>
      <c r="N200" s="70"/>
      <c r="O200" s="103"/>
    </row>
    <row r="201" spans="1:15" s="1" customFormat="1" x14ac:dyDescent="0.25">
      <c r="B201" s="50" t="s">
        <v>415</v>
      </c>
      <c r="G201" s="71"/>
      <c r="H201" s="71"/>
      <c r="I201" s="71"/>
      <c r="J201" s="71"/>
      <c r="K201" s="71"/>
      <c r="L201" s="71"/>
      <c r="M201" s="71"/>
      <c r="N201" s="71"/>
      <c r="O201" s="105"/>
    </row>
    <row r="202" spans="1:15" s="1" customFormat="1" x14ac:dyDescent="0.25">
      <c r="B202" s="50" t="s">
        <v>416</v>
      </c>
      <c r="G202" s="70"/>
      <c r="H202" s="70"/>
      <c r="I202" s="70"/>
      <c r="J202" s="70"/>
      <c r="K202" s="70"/>
      <c r="L202" s="70"/>
      <c r="M202" s="70"/>
      <c r="N202" s="71"/>
      <c r="O202" s="105"/>
    </row>
    <row r="203" spans="1:15" s="1" customFormat="1" x14ac:dyDescent="0.25">
      <c r="A203" s="48"/>
      <c r="B203" s="50" t="s">
        <v>417</v>
      </c>
      <c r="G203" s="71"/>
      <c r="H203" s="71"/>
      <c r="I203" s="71"/>
      <c r="J203" s="71"/>
      <c r="K203" s="71"/>
      <c r="L203" s="71"/>
      <c r="M203" s="71"/>
      <c r="N203" s="71"/>
      <c r="O203" s="105"/>
    </row>
    <row r="204" spans="1:15" s="1" customFormat="1" x14ac:dyDescent="0.25">
      <c r="B204" s="50" t="s">
        <v>418</v>
      </c>
      <c r="G204" s="70"/>
      <c r="H204" s="70"/>
      <c r="I204" s="70"/>
      <c r="J204" s="70"/>
      <c r="K204" s="70"/>
      <c r="L204" s="70"/>
      <c r="M204" s="70"/>
      <c r="N204" s="71"/>
      <c r="O204" s="105"/>
    </row>
    <row r="205" spans="1:15" s="1" customFormat="1" x14ac:dyDescent="0.25">
      <c r="A205" s="48"/>
      <c r="B205" s="50" t="s">
        <v>419</v>
      </c>
      <c r="G205" s="71"/>
      <c r="H205" s="71"/>
      <c r="I205" s="71"/>
      <c r="J205" s="71"/>
      <c r="K205" s="71"/>
      <c r="L205" s="71"/>
      <c r="M205" s="71"/>
      <c r="N205" s="71"/>
      <c r="O205" s="105"/>
    </row>
    <row r="206" spans="1:15" s="1" customFormat="1" x14ac:dyDescent="0.25">
      <c r="A206" s="48"/>
      <c r="B206" s="50" t="s">
        <v>420</v>
      </c>
      <c r="G206" s="70"/>
      <c r="H206" s="70"/>
      <c r="I206" s="70"/>
      <c r="J206" s="70"/>
      <c r="K206" s="70"/>
      <c r="L206" s="70"/>
      <c r="M206" s="70"/>
      <c r="N206" s="71"/>
      <c r="O206" s="105"/>
    </row>
    <row r="207" spans="1:15" s="1" customFormat="1" x14ac:dyDescent="0.25">
      <c r="A207" s="48"/>
      <c r="B207" s="50" t="s">
        <v>421</v>
      </c>
      <c r="G207" s="71"/>
      <c r="H207" s="71"/>
      <c r="I207" s="71"/>
      <c r="J207" s="71"/>
      <c r="K207" s="71"/>
      <c r="L207" s="71"/>
      <c r="M207" s="71"/>
      <c r="N207" s="71"/>
      <c r="O207" s="105"/>
    </row>
    <row r="208" spans="1:15" s="1" customFormat="1" x14ac:dyDescent="0.25">
      <c r="B208" s="50" t="s">
        <v>422</v>
      </c>
      <c r="G208" s="70"/>
      <c r="H208" s="70"/>
      <c r="I208" s="70"/>
      <c r="J208" s="70"/>
      <c r="K208" s="70"/>
      <c r="L208" s="70"/>
      <c r="M208" s="70"/>
      <c r="N208" s="71"/>
      <c r="O208" s="105"/>
    </row>
    <row r="209" spans="1:16" s="1" customFormat="1" x14ac:dyDescent="0.25">
      <c r="B209" s="50" t="s">
        <v>423</v>
      </c>
      <c r="G209" s="71"/>
      <c r="H209" s="71"/>
      <c r="I209" s="71"/>
      <c r="J209" s="71"/>
      <c r="K209" s="71"/>
      <c r="L209" s="71"/>
      <c r="M209" s="71"/>
      <c r="N209" s="71"/>
      <c r="O209" s="105"/>
    </row>
    <row r="210" spans="1:16" s="1" customFormat="1" ht="31.9" customHeight="1" x14ac:dyDescent="0.25">
      <c r="B210" s="99" t="s">
        <v>424</v>
      </c>
      <c r="G210" s="70"/>
      <c r="H210" s="70"/>
      <c r="I210" s="70"/>
      <c r="J210" s="70"/>
      <c r="K210" s="70"/>
      <c r="L210" s="70"/>
      <c r="M210" s="70"/>
      <c r="N210" s="71"/>
      <c r="O210" s="105"/>
    </row>
    <row r="211" spans="1:16" s="1" customFormat="1" x14ac:dyDescent="0.25">
      <c r="B211" s="50" t="s">
        <v>396</v>
      </c>
      <c r="G211" s="71"/>
      <c r="H211" s="71"/>
      <c r="I211" s="71"/>
      <c r="J211" s="71"/>
      <c r="K211" s="71"/>
      <c r="L211" s="71"/>
      <c r="M211" s="71"/>
      <c r="N211" s="71"/>
      <c r="O211" s="105"/>
    </row>
    <row r="212" spans="1:16" s="1" customFormat="1" x14ac:dyDescent="0.25">
      <c r="B212" s="50" t="s">
        <v>395</v>
      </c>
      <c r="G212" s="70"/>
      <c r="H212" s="70"/>
      <c r="I212" s="70"/>
      <c r="J212" s="70"/>
      <c r="K212" s="70"/>
      <c r="L212" s="70"/>
      <c r="M212" s="70"/>
      <c r="N212" s="71"/>
      <c r="O212" s="105"/>
    </row>
    <row r="213" spans="1:16" s="1" customFormat="1" x14ac:dyDescent="0.25">
      <c r="B213" s="50" t="s">
        <v>399</v>
      </c>
      <c r="G213" s="71"/>
      <c r="H213" s="71"/>
      <c r="I213" s="71"/>
      <c r="J213" s="71"/>
      <c r="K213" s="71"/>
      <c r="L213" s="71"/>
      <c r="M213" s="71"/>
      <c r="N213" s="71"/>
      <c r="O213" s="105"/>
    </row>
    <row r="214" spans="1:16" s="1" customFormat="1" x14ac:dyDescent="0.25">
      <c r="B214" s="50" t="s">
        <v>400</v>
      </c>
      <c r="G214" s="70"/>
      <c r="H214" s="70"/>
      <c r="I214" s="70"/>
      <c r="J214" s="70"/>
      <c r="K214" s="70"/>
      <c r="L214" s="70"/>
      <c r="M214" s="70"/>
      <c r="N214" s="71"/>
      <c r="O214" s="105"/>
    </row>
    <row r="215" spans="1:16" s="1" customFormat="1" x14ac:dyDescent="0.25">
      <c r="B215" s="50" t="s">
        <v>425</v>
      </c>
      <c r="G215" s="71"/>
      <c r="H215" s="71"/>
      <c r="I215" s="71"/>
      <c r="J215" s="71"/>
      <c r="K215" s="71"/>
      <c r="L215" s="71"/>
      <c r="M215" s="71"/>
      <c r="N215" s="72"/>
      <c r="O215" s="107"/>
    </row>
    <row r="216" spans="1:16" s="1" customFormat="1" ht="7.9" customHeight="1" x14ac:dyDescent="0.25">
      <c r="B216" s="75"/>
      <c r="G216" s="52"/>
      <c r="H216" s="52"/>
      <c r="I216" s="52"/>
      <c r="J216" s="52"/>
      <c r="K216" s="52"/>
      <c r="L216" s="52"/>
      <c r="M216" s="52"/>
      <c r="N216" s="52"/>
      <c r="O216" s="124"/>
    </row>
    <row r="217" spans="1:16" s="1" customFormat="1" x14ac:dyDescent="0.25">
      <c r="B217" s="35" t="s">
        <v>426</v>
      </c>
      <c r="G217" s="71"/>
      <c r="H217" s="71"/>
      <c r="I217" s="71"/>
      <c r="J217" s="71"/>
      <c r="K217" s="71"/>
      <c r="L217" s="71"/>
      <c r="M217" s="71"/>
      <c r="N217" s="188"/>
      <c r="O217" s="189"/>
    </row>
    <row r="218" spans="1:16" s="1" customFormat="1" ht="7.9" customHeight="1" x14ac:dyDescent="0.25">
      <c r="B218" s="35"/>
      <c r="G218" s="44"/>
      <c r="H218" s="44"/>
      <c r="I218" s="44"/>
      <c r="J218" s="44"/>
      <c r="K218" s="44"/>
      <c r="L218" s="44"/>
      <c r="M218" s="44"/>
      <c r="N218" s="44"/>
      <c r="O218" s="125"/>
    </row>
    <row r="219" spans="1:16" s="1" customFormat="1" x14ac:dyDescent="0.25">
      <c r="B219" s="126" t="s">
        <v>427</v>
      </c>
      <c r="C219" s="26"/>
      <c r="D219" s="26"/>
      <c r="E219" s="26"/>
      <c r="F219" s="26"/>
      <c r="G219" s="117"/>
      <c r="H219" s="117"/>
      <c r="I219" s="117"/>
      <c r="J219" s="117"/>
      <c r="K219" s="117"/>
      <c r="L219" s="117"/>
      <c r="M219" s="117"/>
      <c r="N219" s="190"/>
      <c r="O219" s="191"/>
    </row>
    <row r="221" spans="1:16" x14ac:dyDescent="0.25">
      <c r="A221" t="s">
        <v>357</v>
      </c>
      <c r="B221" t="s">
        <v>357</v>
      </c>
      <c r="C221" t="s">
        <v>357</v>
      </c>
      <c r="D221" t="s">
        <v>357</v>
      </c>
      <c r="E221" t="s">
        <v>357</v>
      </c>
      <c r="F221" t="s">
        <v>357</v>
      </c>
      <c r="G221" t="s">
        <v>357</v>
      </c>
      <c r="H221" t="s">
        <v>357</v>
      </c>
      <c r="I221" t="s">
        <v>357</v>
      </c>
      <c r="J221" t="s">
        <v>357</v>
      </c>
      <c r="K221" t="s">
        <v>357</v>
      </c>
      <c r="L221" t="s">
        <v>357</v>
      </c>
      <c r="M221" t="s">
        <v>357</v>
      </c>
      <c r="N221" t="s">
        <v>357</v>
      </c>
      <c r="O221" t="s">
        <v>357</v>
      </c>
      <c r="P221" t="s">
        <v>357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2:B87" xr:uid="{00000000-0002-0000-0A00-000000000000}">
      <formula1>Municípios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70C0"/>
  </sheetPr>
  <dimension ref="A2:P257"/>
  <sheetViews>
    <sheetView showGridLines="0" zoomScale="85" zoomScaleNormal="85" workbookViewId="0">
      <pane ySplit="3" topLeftCell="A34" activePane="bottomLeft" state="frozen"/>
      <selection activeCell="B28" sqref="B28"/>
      <selection pane="bottomLeft" activeCell="B197" sqref="B197"/>
    </sheetView>
  </sheetViews>
  <sheetFormatPr defaultColWidth="0" defaultRowHeight="15" customHeight="1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7" width="9.140625" hidden="1" customWidth="1"/>
    <col min="18" max="16384" width="9.140625" hidden="1"/>
  </cols>
  <sheetData>
    <row r="2" spans="2:15" s="2" customFormat="1" ht="30" customHeight="1" x14ac:dyDescent="0.25">
      <c r="B2" s="3" t="s">
        <v>441</v>
      </c>
      <c r="C2" s="197"/>
      <c r="D2" s="389" t="s">
        <v>442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/>
      <c r="C19" s="179"/>
      <c r="D19" s="339"/>
      <c r="E19" s="180"/>
      <c r="F19" s="129"/>
      <c r="G19" s="324"/>
      <c r="H19" s="324"/>
      <c r="I19" s="324"/>
      <c r="J19" s="324"/>
      <c r="K19" s="324"/>
      <c r="L19" s="324"/>
      <c r="M19" s="325"/>
      <c r="N19" s="325"/>
      <c r="O19" s="326"/>
    </row>
    <row r="20" spans="2:15" x14ac:dyDescent="0.25">
      <c r="B20" s="186"/>
      <c r="C20" s="181"/>
      <c r="D20" s="340"/>
      <c r="E20" s="182"/>
      <c r="F20" s="130"/>
      <c r="G20" s="328"/>
      <c r="H20" s="329"/>
      <c r="I20" s="329"/>
      <c r="J20" s="329"/>
      <c r="K20" s="329"/>
      <c r="L20" s="329"/>
      <c r="M20" s="329"/>
      <c r="N20" s="329"/>
      <c r="O20" s="330"/>
    </row>
    <row r="21" spans="2:15" x14ac:dyDescent="0.25">
      <c r="B21" s="186"/>
      <c r="C21" s="181"/>
      <c r="D21" s="340"/>
      <c r="E21" s="182"/>
      <c r="F21" s="130"/>
      <c r="G21" s="328"/>
      <c r="H21" s="329"/>
      <c r="I21" s="329"/>
      <c r="J21" s="329"/>
      <c r="K21" s="329"/>
      <c r="L21" s="329"/>
      <c r="M21" s="329"/>
      <c r="N21" s="329"/>
      <c r="O21" s="330"/>
    </row>
    <row r="22" spans="2:15" x14ac:dyDescent="0.25">
      <c r="B22" s="186"/>
      <c r="C22" s="181"/>
      <c r="D22" s="340"/>
      <c r="E22" s="182"/>
      <c r="F22" s="130"/>
      <c r="G22" s="324"/>
      <c r="H22" s="329"/>
      <c r="I22" s="329"/>
      <c r="J22" s="329"/>
      <c r="K22" s="329"/>
      <c r="L22" s="329"/>
      <c r="M22" s="329"/>
      <c r="N22" s="329"/>
      <c r="O22" s="330"/>
    </row>
    <row r="23" spans="2:15" x14ac:dyDescent="0.25">
      <c r="B23" s="186"/>
      <c r="C23" s="181"/>
      <c r="D23" s="340"/>
      <c r="E23" s="182"/>
      <c r="F23" s="130"/>
      <c r="G23" s="328"/>
      <c r="H23" s="329"/>
      <c r="I23" s="329"/>
      <c r="J23" s="329"/>
      <c r="K23" s="329"/>
      <c r="L23" s="329"/>
      <c r="M23" s="329"/>
      <c r="N23" s="329"/>
      <c r="O23" s="330"/>
    </row>
    <row r="24" spans="2:15" x14ac:dyDescent="0.25">
      <c r="B24" s="186"/>
      <c r="C24" s="181"/>
      <c r="D24" s="340"/>
      <c r="E24" s="182"/>
      <c r="F24" s="130"/>
      <c r="G24" s="328"/>
      <c r="H24" s="329"/>
      <c r="I24" s="329"/>
      <c r="J24" s="329"/>
      <c r="K24" s="329"/>
      <c r="L24" s="329"/>
      <c r="M24" s="329"/>
      <c r="N24" s="329"/>
      <c r="O24" s="330"/>
    </row>
    <row r="25" spans="2:15" x14ac:dyDescent="0.25">
      <c r="B25" s="186"/>
      <c r="C25" s="181"/>
      <c r="D25" s="340"/>
      <c r="E25" s="182"/>
      <c r="F25" s="130"/>
      <c r="G25" s="328"/>
      <c r="H25" s="329"/>
      <c r="I25" s="329"/>
      <c r="J25" s="329"/>
      <c r="K25" s="329"/>
      <c r="L25" s="329"/>
      <c r="M25" s="329"/>
      <c r="N25" s="329"/>
      <c r="O25" s="330"/>
    </row>
    <row r="26" spans="2:15" x14ac:dyDescent="0.25">
      <c r="B26" s="186"/>
      <c r="C26" s="181"/>
      <c r="D26" s="340"/>
      <c r="E26" s="182"/>
      <c r="F26" s="130"/>
      <c r="G26" s="328"/>
      <c r="H26" s="329"/>
      <c r="I26" s="329"/>
      <c r="J26" s="329"/>
      <c r="K26" s="329"/>
      <c r="L26" s="329"/>
      <c r="M26" s="329"/>
      <c r="N26" s="329"/>
      <c r="O26" s="330"/>
    </row>
    <row r="27" spans="2:15" x14ac:dyDescent="0.25">
      <c r="B27" s="186"/>
      <c r="C27" s="181"/>
      <c r="D27" s="340"/>
      <c r="E27" s="182"/>
      <c r="F27" s="130"/>
      <c r="G27" s="328"/>
      <c r="H27" s="329"/>
      <c r="I27" s="329"/>
      <c r="J27" s="329"/>
      <c r="K27" s="329"/>
      <c r="L27" s="329"/>
      <c r="M27" s="329"/>
      <c r="N27" s="329"/>
      <c r="O27" s="330"/>
    </row>
    <row r="28" spans="2:15" x14ac:dyDescent="0.25">
      <c r="B28" s="186"/>
      <c r="C28" s="181"/>
      <c r="D28" s="340"/>
      <c r="E28" s="182"/>
      <c r="F28" s="130"/>
      <c r="G28" s="328"/>
      <c r="H28" s="329"/>
      <c r="I28" s="329"/>
      <c r="J28" s="329"/>
      <c r="K28" s="329"/>
      <c r="L28" s="329"/>
      <c r="M28" s="329"/>
      <c r="N28" s="329"/>
      <c r="O28" s="330"/>
    </row>
    <row r="29" spans="2:15" x14ac:dyDescent="0.25">
      <c r="B29" s="186"/>
      <c r="C29" s="181"/>
      <c r="D29" s="340"/>
      <c r="E29" s="182"/>
      <c r="F29" s="130"/>
      <c r="G29" s="328"/>
      <c r="H29" s="329"/>
      <c r="I29" s="329"/>
      <c r="J29" s="329"/>
      <c r="K29" s="329"/>
      <c r="L29" s="329"/>
      <c r="M29" s="329"/>
      <c r="N29" s="329"/>
      <c r="O29" s="330"/>
    </row>
    <row r="30" spans="2:15" x14ac:dyDescent="0.25">
      <c r="B30" s="186"/>
      <c r="C30" s="181"/>
      <c r="D30" s="340"/>
      <c r="E30" s="182"/>
      <c r="F30" s="130"/>
      <c r="G30" s="328"/>
      <c r="H30" s="329"/>
      <c r="I30" s="329"/>
      <c r="J30" s="329"/>
      <c r="K30" s="329"/>
      <c r="L30" s="329"/>
      <c r="M30" s="329"/>
      <c r="N30" s="329"/>
      <c r="O30" s="330"/>
    </row>
    <row r="31" spans="2:15" x14ac:dyDescent="0.25">
      <c r="B31" s="186"/>
      <c r="C31" s="181"/>
      <c r="D31" s="340"/>
      <c r="E31" s="182"/>
      <c r="F31" s="130"/>
      <c r="G31" s="328"/>
      <c r="H31" s="329"/>
      <c r="I31" s="329"/>
      <c r="J31" s="329"/>
      <c r="K31" s="329"/>
      <c r="L31" s="329"/>
      <c r="M31" s="329"/>
      <c r="N31" s="329"/>
      <c r="O31" s="330"/>
    </row>
    <row r="32" spans="2:15" x14ac:dyDescent="0.25">
      <c r="B32" s="186"/>
      <c r="C32" s="181"/>
      <c r="D32" s="340"/>
      <c r="E32" s="182"/>
      <c r="F32" s="130"/>
      <c r="G32" s="328"/>
      <c r="H32" s="329"/>
      <c r="I32" s="329"/>
      <c r="J32" s="329"/>
      <c r="K32" s="329"/>
      <c r="L32" s="329"/>
      <c r="M32" s="329"/>
      <c r="N32" s="329"/>
      <c r="O32" s="330"/>
    </row>
    <row r="33" spans="2:15" x14ac:dyDescent="0.25">
      <c r="B33" s="186"/>
      <c r="C33" s="181"/>
      <c r="D33" s="340"/>
      <c r="E33" s="182"/>
      <c r="F33" s="130"/>
      <c r="G33" s="328"/>
      <c r="H33" s="329"/>
      <c r="I33" s="329"/>
      <c r="J33" s="329"/>
      <c r="K33" s="329"/>
      <c r="L33" s="329"/>
      <c r="M33" s="329"/>
      <c r="N33" s="329"/>
      <c r="O33" s="330"/>
    </row>
    <row r="34" spans="2:15" x14ac:dyDescent="0.25">
      <c r="B34" s="186"/>
      <c r="C34" s="181"/>
      <c r="D34" s="340"/>
      <c r="E34" s="182"/>
      <c r="F34" s="130"/>
      <c r="G34" s="328"/>
      <c r="H34" s="329"/>
      <c r="I34" s="329"/>
      <c r="J34" s="329"/>
      <c r="K34" s="329"/>
      <c r="L34" s="329"/>
      <c r="M34" s="329"/>
      <c r="N34" s="329"/>
      <c r="O34" s="330"/>
    </row>
    <row r="35" spans="2:15" x14ac:dyDescent="0.25">
      <c r="B35" s="186"/>
      <c r="C35" s="181"/>
      <c r="D35" s="340"/>
      <c r="E35" s="182"/>
      <c r="F35" s="130"/>
      <c r="G35" s="328"/>
      <c r="H35" s="329"/>
      <c r="I35" s="329"/>
      <c r="J35" s="329"/>
      <c r="K35" s="329"/>
      <c r="L35" s="329"/>
      <c r="M35" s="329"/>
      <c r="N35" s="329"/>
      <c r="O35" s="330"/>
    </row>
    <row r="36" spans="2:15" x14ac:dyDescent="0.25">
      <c r="B36" s="186"/>
      <c r="C36" s="181"/>
      <c r="D36" s="340"/>
      <c r="E36" s="182"/>
      <c r="F36" s="130"/>
      <c r="G36" s="328"/>
      <c r="H36" s="329"/>
      <c r="I36" s="329"/>
      <c r="J36" s="329"/>
      <c r="K36" s="329"/>
      <c r="L36" s="329"/>
      <c r="M36" s="329"/>
      <c r="N36" s="329"/>
      <c r="O36" s="330"/>
    </row>
    <row r="37" spans="2:15" x14ac:dyDescent="0.25">
      <c r="B37" s="186"/>
      <c r="C37" s="181"/>
      <c r="D37" s="340"/>
      <c r="E37" s="182"/>
      <c r="F37" s="130"/>
      <c r="G37" s="328"/>
      <c r="H37" s="329"/>
      <c r="I37" s="329"/>
      <c r="J37" s="329"/>
      <c r="K37" s="329"/>
      <c r="L37" s="329"/>
      <c r="M37" s="329"/>
      <c r="N37" s="329"/>
      <c r="O37" s="330"/>
    </row>
    <row r="38" spans="2:15" x14ac:dyDescent="0.25">
      <c r="B38" s="186"/>
      <c r="C38" s="181"/>
      <c r="D38" s="340"/>
      <c r="E38" s="182"/>
      <c r="F38" s="130"/>
      <c r="G38" s="328"/>
      <c r="H38" s="329"/>
      <c r="I38" s="329"/>
      <c r="J38" s="329"/>
      <c r="K38" s="329"/>
      <c r="L38" s="329"/>
      <c r="M38" s="329"/>
      <c r="N38" s="329"/>
      <c r="O38" s="330"/>
    </row>
    <row r="39" spans="2:15" x14ac:dyDescent="0.25">
      <c r="B39" s="186"/>
      <c r="C39" s="181"/>
      <c r="D39" s="340"/>
      <c r="E39" s="182"/>
      <c r="F39" s="130"/>
      <c r="G39" s="328"/>
      <c r="H39" s="329"/>
      <c r="I39" s="329"/>
      <c r="J39" s="329"/>
      <c r="K39" s="329"/>
      <c r="L39" s="329"/>
      <c r="M39" s="329"/>
      <c r="N39" s="329"/>
      <c r="O39" s="330"/>
    </row>
    <row r="40" spans="2:15" x14ac:dyDescent="0.25">
      <c r="B40" s="186"/>
      <c r="C40" s="181"/>
      <c r="D40" s="340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40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40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4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5" spans="2:15" ht="27" customHeight="1" x14ac:dyDescent="0.25">
      <c r="B45" s="29" t="s">
        <v>450</v>
      </c>
      <c r="C45" s="43"/>
      <c r="D45" s="43"/>
      <c r="E45" s="30"/>
      <c r="F45" s="30"/>
      <c r="G45" s="306"/>
      <c r="H45" s="306"/>
      <c r="I45" s="306"/>
      <c r="J45" s="306"/>
      <c r="K45" s="306"/>
      <c r="L45" s="306"/>
      <c r="M45" s="306"/>
      <c r="N45" s="306"/>
      <c r="O45" s="307"/>
    </row>
    <row r="46" spans="2:15" ht="4.9000000000000004" customHeight="1" x14ac:dyDescent="0.25">
      <c r="B46" s="24"/>
      <c r="O46" s="23"/>
    </row>
    <row r="47" spans="2:15" s="1" customFormat="1" ht="30" customHeight="1" x14ac:dyDescent="0.25">
      <c r="B47" s="4" t="s">
        <v>451</v>
      </c>
      <c r="C47" s="132"/>
      <c r="D47" s="132"/>
      <c r="E47" s="132"/>
      <c r="F47" s="132"/>
      <c r="G47" s="306">
        <v>2023</v>
      </c>
      <c r="H47" s="306">
        <f t="shared" ref="H47:N47" si="1">+G47+1</f>
        <v>2024</v>
      </c>
      <c r="I47" s="306">
        <f t="shared" si="1"/>
        <v>2025</v>
      </c>
      <c r="J47" s="306">
        <f t="shared" si="1"/>
        <v>2026</v>
      </c>
      <c r="K47" s="306">
        <f t="shared" si="1"/>
        <v>2027</v>
      </c>
      <c r="L47" s="306">
        <f t="shared" si="1"/>
        <v>2028</v>
      </c>
      <c r="M47" s="306">
        <f t="shared" si="1"/>
        <v>2029</v>
      </c>
      <c r="N47" s="306">
        <f t="shared" si="1"/>
        <v>2030</v>
      </c>
      <c r="O47" s="302" t="s">
        <v>449</v>
      </c>
    </row>
    <row r="48" spans="2:15" s="1" customFormat="1" ht="4.9000000000000004" customHeight="1" x14ac:dyDescent="0.25">
      <c r="B48" s="17"/>
      <c r="O48" s="6"/>
    </row>
    <row r="49" spans="2:15" s="1" customFormat="1" x14ac:dyDescent="0.25">
      <c r="B49" s="31" t="s">
        <v>388</v>
      </c>
      <c r="G49" s="310">
        <f t="shared" ref="G49:O49" si="2">SUM(G52:G87)</f>
        <v>0</v>
      </c>
      <c r="H49" s="310">
        <f t="shared" si="2"/>
        <v>0</v>
      </c>
      <c r="I49" s="310">
        <f t="shared" si="2"/>
        <v>0</v>
      </c>
      <c r="J49" s="310">
        <f t="shared" si="2"/>
        <v>0</v>
      </c>
      <c r="K49" s="310">
        <f t="shared" si="2"/>
        <v>0</v>
      </c>
      <c r="L49" s="310">
        <f t="shared" si="2"/>
        <v>0</v>
      </c>
      <c r="M49" s="310">
        <f t="shared" si="2"/>
        <v>0</v>
      </c>
      <c r="N49" s="310">
        <f t="shared" si="2"/>
        <v>0</v>
      </c>
      <c r="O49" s="311">
        <f t="shared" si="2"/>
        <v>0</v>
      </c>
    </row>
    <row r="50" spans="2:15" s="1" customFormat="1" ht="3" customHeight="1" x14ac:dyDescent="0.25">
      <c r="B50" s="14"/>
      <c r="G50" s="21"/>
      <c r="H50" s="21"/>
      <c r="I50" s="21"/>
      <c r="J50" s="21"/>
      <c r="K50" s="21"/>
      <c r="L50" s="21"/>
      <c r="M50" s="21"/>
      <c r="N50" s="21"/>
      <c r="O50" s="33"/>
    </row>
    <row r="51" spans="2:15" s="1" customFormat="1" x14ac:dyDescent="0.25">
      <c r="B51" s="5" t="s">
        <v>389</v>
      </c>
      <c r="G51"/>
      <c r="N51" s="21"/>
      <c r="O51" s="33"/>
    </row>
    <row r="52" spans="2:15" s="1" customFormat="1" x14ac:dyDescent="0.25">
      <c r="B52" s="102"/>
      <c r="G52" s="70"/>
      <c r="H52" s="70"/>
      <c r="I52" s="70"/>
      <c r="J52" s="70"/>
      <c r="K52" s="70"/>
      <c r="L52" s="70"/>
      <c r="M52" s="70"/>
      <c r="N52" s="70"/>
      <c r="O52" s="103"/>
    </row>
    <row r="53" spans="2:15" s="1" customFormat="1" x14ac:dyDescent="0.25">
      <c r="B53" s="104"/>
      <c r="G53" s="70"/>
      <c r="H53" s="71"/>
      <c r="I53" s="71"/>
      <c r="J53" s="71"/>
      <c r="K53" s="71"/>
      <c r="L53" s="71"/>
      <c r="M53" s="71"/>
      <c r="N53" s="71"/>
      <c r="O53" s="105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1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6"/>
      <c r="G87" s="72"/>
      <c r="H87" s="72"/>
      <c r="I87" s="72"/>
      <c r="J87" s="72"/>
      <c r="K87" s="72"/>
      <c r="L87" s="72"/>
      <c r="M87" s="72"/>
      <c r="N87" s="72"/>
      <c r="O87" s="107"/>
    </row>
    <row r="88" spans="2:15" s="1" customFormat="1" ht="4.9000000000000004" customHeight="1" x14ac:dyDescent="0.25">
      <c r="B88" s="31"/>
      <c r="G88" s="21"/>
      <c r="H88" s="21"/>
      <c r="I88" s="21"/>
      <c r="J88" s="21"/>
      <c r="K88" s="21"/>
      <c r="L88" s="21"/>
      <c r="M88" s="21"/>
      <c r="N88" s="21"/>
      <c r="O88" s="33"/>
    </row>
    <row r="89" spans="2:15" s="1" customFormat="1" x14ac:dyDescent="0.25">
      <c r="B89" s="31" t="s">
        <v>390</v>
      </c>
      <c r="G89" s="310">
        <f t="shared" ref="G89:O89" si="3">SUM(G90:G95,G132:G138,G140:G141)</f>
        <v>0</v>
      </c>
      <c r="H89" s="310">
        <f t="shared" si="3"/>
        <v>0</v>
      </c>
      <c r="I89" s="310">
        <f t="shared" si="3"/>
        <v>0</v>
      </c>
      <c r="J89" s="310">
        <f t="shared" si="3"/>
        <v>0</v>
      </c>
      <c r="K89" s="310">
        <f t="shared" si="3"/>
        <v>0</v>
      </c>
      <c r="L89" s="310">
        <f t="shared" si="3"/>
        <v>0</v>
      </c>
      <c r="M89" s="310">
        <f t="shared" si="3"/>
        <v>0</v>
      </c>
      <c r="N89" s="310">
        <f t="shared" si="3"/>
        <v>0</v>
      </c>
      <c r="O89" s="311">
        <f t="shared" si="3"/>
        <v>0</v>
      </c>
    </row>
    <row r="90" spans="2:15" s="1" customFormat="1" x14ac:dyDescent="0.25">
      <c r="B90" s="5" t="s">
        <v>391</v>
      </c>
      <c r="E90"/>
      <c r="G90" s="72"/>
      <c r="H90" s="72"/>
      <c r="I90" s="72"/>
      <c r="J90" s="72"/>
      <c r="K90" s="72"/>
      <c r="L90" s="72"/>
      <c r="M90" s="72"/>
      <c r="N90" s="70"/>
      <c r="O90" s="103"/>
    </row>
    <row r="91" spans="2:15" s="1" customFormat="1" x14ac:dyDescent="0.25">
      <c r="B91" s="5" t="s">
        <v>392</v>
      </c>
      <c r="G91" s="72"/>
      <c r="H91" s="72"/>
      <c r="I91" s="72"/>
      <c r="J91" s="72"/>
      <c r="K91" s="72"/>
      <c r="L91" s="72"/>
      <c r="M91" s="72"/>
      <c r="N91" s="71"/>
      <c r="O91" s="105"/>
    </row>
    <row r="92" spans="2:15" s="1" customFormat="1" x14ac:dyDescent="0.25">
      <c r="B92" s="5" t="s">
        <v>393</v>
      </c>
      <c r="G92" s="72"/>
      <c r="H92" s="72"/>
      <c r="I92" s="72"/>
      <c r="J92" s="72"/>
      <c r="K92" s="72"/>
      <c r="L92" s="72"/>
      <c r="M92" s="72"/>
      <c r="N92" s="72"/>
      <c r="O92" s="107"/>
    </row>
    <row r="93" spans="2:15" s="1" customFormat="1" x14ac:dyDescent="0.25">
      <c r="B93" s="50" t="s">
        <v>394</v>
      </c>
      <c r="O93" s="6"/>
    </row>
    <row r="94" spans="2:15" s="1" customFormat="1" ht="3" customHeight="1" x14ac:dyDescent="0.25">
      <c r="B94" s="14"/>
      <c r="G94" s="21"/>
      <c r="H94" s="21"/>
      <c r="I94" s="21"/>
      <c r="J94" s="21"/>
      <c r="K94" s="21"/>
      <c r="L94" s="21"/>
      <c r="M94" s="21"/>
      <c r="N94" s="21"/>
      <c r="O94" s="33"/>
    </row>
    <row r="95" spans="2:15" s="1" customFormat="1" x14ac:dyDescent="0.25">
      <c r="B95" s="34" t="s">
        <v>389</v>
      </c>
      <c r="E95"/>
      <c r="G95" s="310">
        <f t="shared" ref="G95:O95" si="4">SUM(G96:G131)</f>
        <v>0</v>
      </c>
      <c r="H95" s="310">
        <f t="shared" si="4"/>
        <v>0</v>
      </c>
      <c r="I95" s="310">
        <f t="shared" si="4"/>
        <v>0</v>
      </c>
      <c r="J95" s="310">
        <f t="shared" si="4"/>
        <v>0</v>
      </c>
      <c r="K95" s="310">
        <f t="shared" si="4"/>
        <v>0</v>
      </c>
      <c r="L95" s="310">
        <f t="shared" si="4"/>
        <v>0</v>
      </c>
      <c r="M95" s="310">
        <f t="shared" si="4"/>
        <v>0</v>
      </c>
      <c r="N95" s="310">
        <f t="shared" si="4"/>
        <v>0</v>
      </c>
      <c r="O95" s="311">
        <f t="shared" si="4"/>
        <v>0</v>
      </c>
    </row>
    <row r="96" spans="2:15" s="1" customFormat="1" x14ac:dyDescent="0.25">
      <c r="B96" s="335">
        <f t="shared" ref="B96:B131" si="5">B52</f>
        <v>0</v>
      </c>
      <c r="G96" s="70"/>
      <c r="H96" s="70"/>
      <c r="I96" s="70"/>
      <c r="J96" s="70"/>
      <c r="K96" s="70"/>
      <c r="L96" s="70"/>
      <c r="M96" s="70"/>
      <c r="N96" s="70"/>
      <c r="O96" s="103"/>
    </row>
    <row r="97" spans="2:15" s="1" customFormat="1" x14ac:dyDescent="0.25">
      <c r="B97" s="336">
        <f t="shared" si="5"/>
        <v>0</v>
      </c>
      <c r="G97" s="71"/>
      <c r="H97" s="71"/>
      <c r="I97" s="71"/>
      <c r="J97" s="71"/>
      <c r="K97" s="71"/>
      <c r="L97" s="71"/>
      <c r="M97" s="71"/>
      <c r="N97" s="71"/>
      <c r="O97" s="105"/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7">
        <f t="shared" si="5"/>
        <v>0</v>
      </c>
      <c r="G131" s="72"/>
      <c r="H131" s="72"/>
      <c r="I131" s="72"/>
      <c r="J131" s="72"/>
      <c r="K131" s="72"/>
      <c r="L131" s="72"/>
      <c r="M131" s="72"/>
      <c r="N131" s="71"/>
      <c r="O131" s="105"/>
    </row>
    <row r="132" spans="2:15" s="1" customFormat="1" x14ac:dyDescent="0.25">
      <c r="B132" s="5" t="s">
        <v>395</v>
      </c>
      <c r="E132"/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396</v>
      </c>
      <c r="G133" s="72"/>
      <c r="H133" s="72"/>
      <c r="I133" s="72"/>
      <c r="J133" s="72"/>
      <c r="K133" s="72"/>
      <c r="L133" s="72"/>
      <c r="M133" s="72"/>
      <c r="N133" s="71"/>
      <c r="O133" s="105"/>
    </row>
    <row r="134" spans="2:15" s="1" customFormat="1" x14ac:dyDescent="0.25">
      <c r="B134" s="5" t="s">
        <v>397</v>
      </c>
      <c r="G134" s="72"/>
      <c r="H134" s="72"/>
      <c r="I134" s="72"/>
      <c r="J134" s="72"/>
      <c r="K134" s="72"/>
      <c r="L134" s="72"/>
      <c r="M134" s="72"/>
      <c r="N134" s="71"/>
      <c r="O134" s="105"/>
    </row>
    <row r="135" spans="2:15" s="1" customFormat="1" x14ac:dyDescent="0.25">
      <c r="B135" s="5" t="s">
        <v>398</v>
      </c>
      <c r="G135" s="72"/>
      <c r="H135" s="72"/>
      <c r="I135" s="72"/>
      <c r="J135" s="72"/>
      <c r="K135" s="72"/>
      <c r="L135" s="72"/>
      <c r="M135" s="72"/>
      <c r="N135" s="71"/>
      <c r="O135" s="105"/>
    </row>
    <row r="136" spans="2:15" s="1" customFormat="1" x14ac:dyDescent="0.25">
      <c r="B136" s="5" t="s">
        <v>399</v>
      </c>
      <c r="G136" s="72"/>
      <c r="H136" s="72"/>
      <c r="I136" s="72"/>
      <c r="J136" s="72"/>
      <c r="K136" s="72"/>
      <c r="L136" s="72"/>
      <c r="M136" s="72"/>
      <c r="N136" s="71"/>
      <c r="O136" s="105"/>
    </row>
    <row r="137" spans="2:15" s="1" customFormat="1" x14ac:dyDescent="0.25">
      <c r="B137" s="5" t="s">
        <v>400</v>
      </c>
      <c r="G137" s="72"/>
      <c r="H137" s="72"/>
      <c r="I137" s="72"/>
      <c r="J137" s="72"/>
      <c r="K137" s="72"/>
      <c r="L137" s="72"/>
      <c r="M137" s="72"/>
      <c r="N137" s="71"/>
      <c r="O137" s="105"/>
    </row>
    <row r="138" spans="2:15" s="1" customFormat="1" x14ac:dyDescent="0.25">
      <c r="B138" s="5" t="s">
        <v>401</v>
      </c>
      <c r="G138" s="72"/>
      <c r="H138" s="72"/>
      <c r="I138" s="72"/>
      <c r="J138" s="72"/>
      <c r="K138" s="72"/>
      <c r="L138" s="72"/>
      <c r="M138" s="72"/>
      <c r="N138" s="72"/>
      <c r="O138" s="107"/>
    </row>
    <row r="139" spans="2:15" s="1" customFormat="1" x14ac:dyDescent="0.25">
      <c r="B139" s="50" t="s">
        <v>72</v>
      </c>
      <c r="G139" s="21"/>
      <c r="H139" s="21"/>
      <c r="I139" s="21"/>
      <c r="J139" s="21"/>
      <c r="K139" s="21"/>
      <c r="L139" s="21"/>
      <c r="M139" s="21"/>
      <c r="N139" s="21"/>
      <c r="O139" s="33"/>
    </row>
    <row r="140" spans="2:15" s="1" customFormat="1" x14ac:dyDescent="0.25">
      <c r="B140" s="338"/>
      <c r="G140" s="70"/>
      <c r="H140" s="70"/>
      <c r="I140" s="70"/>
      <c r="J140" s="70"/>
      <c r="K140" s="70"/>
      <c r="L140" s="70"/>
      <c r="M140" s="70"/>
      <c r="N140" s="70"/>
      <c r="O140" s="103"/>
    </row>
    <row r="141" spans="2:15" s="1" customFormat="1" x14ac:dyDescent="0.25">
      <c r="B141" s="313"/>
      <c r="G141" s="71"/>
      <c r="H141" s="71"/>
      <c r="I141" s="71"/>
      <c r="J141" s="71"/>
      <c r="K141" s="71"/>
      <c r="L141" s="71"/>
      <c r="M141" s="71"/>
      <c r="N141" s="72"/>
      <c r="O141" s="107"/>
    </row>
    <row r="142" spans="2:15" s="1" customFormat="1" x14ac:dyDescent="0.25">
      <c r="B142" s="45"/>
      <c r="G142" s="21"/>
      <c r="H142" s="21"/>
      <c r="I142" s="21"/>
      <c r="J142" s="21"/>
      <c r="K142" s="21"/>
      <c r="L142" s="21"/>
      <c r="M142" s="21"/>
      <c r="N142" s="21"/>
      <c r="O142" s="33"/>
    </row>
    <row r="143" spans="2:15" s="1" customFormat="1" ht="30" customHeight="1" x14ac:dyDescent="0.25">
      <c r="B143" s="29" t="s">
        <v>406</v>
      </c>
      <c r="C143" s="132"/>
      <c r="D143" s="132"/>
      <c r="E143" s="132"/>
      <c r="F143" s="132"/>
      <c r="G143" s="306">
        <v>2023</v>
      </c>
      <c r="H143" s="306">
        <f t="shared" ref="H143:N143" si="6">+G143+1</f>
        <v>2024</v>
      </c>
      <c r="I143" s="306">
        <f t="shared" si="6"/>
        <v>2025</v>
      </c>
      <c r="J143" s="306">
        <f t="shared" si="6"/>
        <v>2026</v>
      </c>
      <c r="K143" s="306">
        <f t="shared" si="6"/>
        <v>2027</v>
      </c>
      <c r="L143" s="306">
        <f t="shared" si="6"/>
        <v>2028</v>
      </c>
      <c r="M143" s="306">
        <f t="shared" si="6"/>
        <v>2029</v>
      </c>
      <c r="N143" s="306">
        <f t="shared" si="6"/>
        <v>2030</v>
      </c>
      <c r="O143" s="302" t="s">
        <v>449</v>
      </c>
    </row>
    <row r="144" spans="2:15" s="1" customFormat="1" x14ac:dyDescent="0.25">
      <c r="B144" s="116"/>
      <c r="O144" s="6"/>
    </row>
    <row r="145" spans="2:15" s="1" customFormat="1" x14ac:dyDescent="0.25">
      <c r="B145" s="75" t="s">
        <v>376</v>
      </c>
      <c r="O145" s="6"/>
    </row>
    <row r="146" spans="2:15" s="1" customFormat="1" x14ac:dyDescent="0.25">
      <c r="B146" s="317">
        <f>'3_Atividade_METAS_Alta'!B110</f>
        <v>0</v>
      </c>
      <c r="G146" s="71"/>
      <c r="H146" s="71"/>
      <c r="I146" s="71"/>
      <c r="J146" s="71"/>
      <c r="K146" s="71"/>
      <c r="L146" s="71"/>
      <c r="M146" s="71"/>
      <c r="N146" s="70"/>
      <c r="O146" s="103"/>
    </row>
    <row r="147" spans="2:15" s="1" customFormat="1" x14ac:dyDescent="0.25">
      <c r="B147" s="317">
        <f>'3_Atividade_METAS_Alta'!B111</f>
        <v>0</v>
      </c>
      <c r="G147" s="71"/>
      <c r="H147" s="71"/>
      <c r="I147" s="71"/>
      <c r="J147" s="71"/>
      <c r="K147" s="71"/>
      <c r="L147" s="71"/>
      <c r="M147" s="71"/>
      <c r="N147" s="71"/>
      <c r="O147" s="105"/>
    </row>
    <row r="148" spans="2:15" s="1" customFormat="1" x14ac:dyDescent="0.25">
      <c r="B148" s="317">
        <f>'3_Atividade_METAS_Alta'!B112</f>
        <v>0</v>
      </c>
      <c r="G148" s="71"/>
      <c r="H148" s="71"/>
      <c r="I148" s="71"/>
      <c r="J148" s="71"/>
      <c r="K148" s="71"/>
      <c r="L148" s="71"/>
      <c r="M148" s="71"/>
      <c r="N148" s="71"/>
      <c r="O148" s="105"/>
    </row>
    <row r="149" spans="2:15" s="1" customFormat="1" x14ac:dyDescent="0.25">
      <c r="B149" s="317">
        <f>'3_Atividade_METAS_Alta'!B113</f>
        <v>0</v>
      </c>
      <c r="G149" s="71"/>
      <c r="H149" s="71"/>
      <c r="I149" s="71"/>
      <c r="J149" s="71"/>
      <c r="K149" s="71"/>
      <c r="L149" s="71"/>
      <c r="M149" s="71"/>
      <c r="N149" s="71"/>
      <c r="O149" s="105"/>
    </row>
    <row r="150" spans="2:15" s="1" customFormat="1" x14ac:dyDescent="0.25">
      <c r="B150" s="317">
        <f>'3_Atividade_METAS_Alta'!B114</f>
        <v>0</v>
      </c>
      <c r="G150" s="71"/>
      <c r="H150" s="71"/>
      <c r="I150" s="71"/>
      <c r="J150" s="71"/>
      <c r="K150" s="71"/>
      <c r="L150" s="71"/>
      <c r="M150" s="71"/>
      <c r="N150" s="71"/>
      <c r="O150" s="105"/>
    </row>
    <row r="151" spans="2:15" s="1" customFormat="1" x14ac:dyDescent="0.25">
      <c r="B151" s="317">
        <f>'3_Atividade_METAS_Alta'!B115</f>
        <v>0</v>
      </c>
      <c r="G151" s="71"/>
      <c r="H151" s="71"/>
      <c r="I151" s="71"/>
      <c r="J151" s="71"/>
      <c r="K151" s="71"/>
      <c r="L151" s="71"/>
      <c r="M151" s="71"/>
      <c r="N151" s="71"/>
      <c r="O151" s="105"/>
    </row>
    <row r="152" spans="2:15" s="1" customFormat="1" x14ac:dyDescent="0.25">
      <c r="B152" s="317">
        <f>'3_Atividade_METAS_Alta'!B116</f>
        <v>0</v>
      </c>
      <c r="G152" s="71"/>
      <c r="H152" s="71"/>
      <c r="I152" s="71"/>
      <c r="J152" s="71"/>
      <c r="K152" s="71"/>
      <c r="L152" s="71"/>
      <c r="M152" s="71"/>
      <c r="N152" s="72"/>
      <c r="O152" s="107"/>
    </row>
    <row r="153" spans="2:15" s="1" customFormat="1" x14ac:dyDescent="0.25">
      <c r="B153" s="75" t="s">
        <v>377</v>
      </c>
      <c r="O153" s="6"/>
    </row>
    <row r="154" spans="2:15" s="1" customFormat="1" x14ac:dyDescent="0.25">
      <c r="B154" s="317">
        <f>'3_Atividade_METAS_Alta'!B118</f>
        <v>0</v>
      </c>
      <c r="G154" s="71"/>
      <c r="H154" s="71"/>
      <c r="I154" s="71"/>
      <c r="J154" s="71"/>
      <c r="K154" s="71"/>
      <c r="L154" s="71"/>
      <c r="M154" s="71"/>
      <c r="N154" s="70"/>
      <c r="O154" s="103"/>
    </row>
    <row r="155" spans="2:15" s="1" customFormat="1" x14ac:dyDescent="0.25">
      <c r="B155" s="317">
        <f>'3_Atividade_METAS_Alta'!B119</f>
        <v>0</v>
      </c>
      <c r="G155" s="71"/>
      <c r="H155" s="71"/>
      <c r="I155" s="71"/>
      <c r="J155" s="71"/>
      <c r="K155" s="71"/>
      <c r="L155" s="71"/>
      <c r="M155" s="71"/>
      <c r="N155" s="71"/>
      <c r="O155" s="105"/>
    </row>
    <row r="156" spans="2:15" s="1" customFormat="1" x14ac:dyDescent="0.25">
      <c r="B156" s="317">
        <f>'3_Atividade_METAS_Alta'!B120</f>
        <v>0</v>
      </c>
      <c r="G156" s="71"/>
      <c r="H156" s="71"/>
      <c r="I156" s="71"/>
      <c r="J156" s="71"/>
      <c r="K156" s="71"/>
      <c r="L156" s="71"/>
      <c r="M156" s="71"/>
      <c r="N156" s="71"/>
      <c r="O156" s="105"/>
    </row>
    <row r="157" spans="2:15" s="1" customFormat="1" x14ac:dyDescent="0.25">
      <c r="B157" s="317">
        <f>'3_Atividade_METAS_Alta'!B121</f>
        <v>0</v>
      </c>
      <c r="G157" s="71"/>
      <c r="H157" s="71"/>
      <c r="I157" s="71"/>
      <c r="J157" s="71"/>
      <c r="K157" s="71"/>
      <c r="L157" s="71"/>
      <c r="M157" s="71"/>
      <c r="N157" s="71"/>
      <c r="O157" s="105"/>
    </row>
    <row r="158" spans="2:15" s="1" customFormat="1" x14ac:dyDescent="0.25">
      <c r="B158" s="317">
        <f>'3_Atividade_METAS_Alta'!B122</f>
        <v>0</v>
      </c>
      <c r="G158" s="71"/>
      <c r="H158" s="71"/>
      <c r="I158" s="71"/>
      <c r="J158" s="71"/>
      <c r="K158" s="71"/>
      <c r="L158" s="71"/>
      <c r="M158" s="71"/>
      <c r="N158" s="71"/>
      <c r="O158" s="105"/>
    </row>
    <row r="159" spans="2:15" s="1" customFormat="1" x14ac:dyDescent="0.25">
      <c r="B159" s="317">
        <f>'3_Atividade_METAS_Alta'!B123</f>
        <v>0</v>
      </c>
      <c r="G159" s="71"/>
      <c r="H159" s="71"/>
      <c r="I159" s="71"/>
      <c r="J159" s="71"/>
      <c r="K159" s="71"/>
      <c r="L159" s="71"/>
      <c r="M159" s="71"/>
      <c r="N159" s="71"/>
      <c r="O159" s="105"/>
    </row>
    <row r="160" spans="2:15" s="1" customFormat="1" x14ac:dyDescent="0.25">
      <c r="B160" s="317">
        <f>'3_Atividade_METAS_Alta'!B124</f>
        <v>0</v>
      </c>
      <c r="G160" s="71"/>
      <c r="H160" s="71"/>
      <c r="I160" s="71"/>
      <c r="J160" s="71"/>
      <c r="K160" s="71"/>
      <c r="L160" s="71"/>
      <c r="M160" s="71"/>
      <c r="N160" s="72"/>
      <c r="O160" s="107"/>
    </row>
    <row r="161" spans="2:15" s="1" customFormat="1" x14ac:dyDescent="0.25">
      <c r="B161" s="75" t="s">
        <v>381</v>
      </c>
      <c r="O161" s="6"/>
    </row>
    <row r="162" spans="2:15" s="1" customFormat="1" x14ac:dyDescent="0.25">
      <c r="B162" s="317">
        <f>'3_Atividade_METAS_Alta'!B126</f>
        <v>0</v>
      </c>
      <c r="G162" s="71"/>
      <c r="H162" s="71"/>
      <c r="I162" s="71"/>
      <c r="J162" s="71"/>
      <c r="K162" s="71"/>
      <c r="L162" s="71"/>
      <c r="M162" s="71"/>
      <c r="N162" s="70"/>
      <c r="O162" s="103"/>
    </row>
    <row r="163" spans="2:15" s="1" customFormat="1" x14ac:dyDescent="0.25">
      <c r="B163" s="317">
        <f>'3_Atividade_METAS_Alta'!B127</f>
        <v>0</v>
      </c>
      <c r="G163" s="71"/>
      <c r="H163" s="71"/>
      <c r="I163" s="71"/>
      <c r="J163" s="71"/>
      <c r="K163" s="71"/>
      <c r="L163" s="71"/>
      <c r="M163" s="71"/>
      <c r="N163" s="71"/>
      <c r="O163" s="105"/>
    </row>
    <row r="164" spans="2:15" s="1" customFormat="1" x14ac:dyDescent="0.25">
      <c r="B164" s="317">
        <f>'3_Atividade_METAS_Alta'!B128</f>
        <v>0</v>
      </c>
      <c r="G164" s="71"/>
      <c r="H164" s="71"/>
      <c r="I164" s="71"/>
      <c r="J164" s="71"/>
      <c r="K164" s="71"/>
      <c r="L164" s="71"/>
      <c r="M164" s="71"/>
      <c r="N164" s="71"/>
      <c r="O164" s="105"/>
    </row>
    <row r="165" spans="2:15" s="1" customFormat="1" x14ac:dyDescent="0.25">
      <c r="B165" s="317">
        <f>'3_Atividade_METAS_Alta'!B129</f>
        <v>0</v>
      </c>
      <c r="G165" s="71"/>
      <c r="H165" s="71"/>
      <c r="I165" s="71"/>
      <c r="J165" s="71"/>
      <c r="K165" s="71"/>
      <c r="L165" s="71"/>
      <c r="M165" s="71"/>
      <c r="N165" s="71"/>
      <c r="O165" s="105"/>
    </row>
    <row r="166" spans="2:15" s="1" customFormat="1" x14ac:dyDescent="0.25">
      <c r="B166" s="317">
        <f>'3_Atividade_METAS_Alta'!B130</f>
        <v>0</v>
      </c>
      <c r="G166" s="71"/>
      <c r="H166" s="71"/>
      <c r="I166" s="71"/>
      <c r="J166" s="71"/>
      <c r="K166" s="71"/>
      <c r="L166" s="71"/>
      <c r="M166" s="71"/>
      <c r="N166" s="71"/>
      <c r="O166" s="105"/>
    </row>
    <row r="167" spans="2:15" s="1" customFormat="1" x14ac:dyDescent="0.25">
      <c r="B167" s="317">
        <f>'3_Atividade_METAS_Alta'!B131</f>
        <v>0</v>
      </c>
      <c r="G167" s="71"/>
      <c r="H167" s="71"/>
      <c r="I167" s="71"/>
      <c r="J167" s="71"/>
      <c r="K167" s="71"/>
      <c r="L167" s="71"/>
      <c r="M167" s="71"/>
      <c r="N167" s="71"/>
      <c r="O167" s="105"/>
    </row>
    <row r="168" spans="2:15" s="1" customFormat="1" x14ac:dyDescent="0.25">
      <c r="B168" s="317">
        <f>'3_Atividade_METAS_Alta'!B132</f>
        <v>0</v>
      </c>
      <c r="G168" s="71"/>
      <c r="H168" s="71"/>
      <c r="I168" s="71"/>
      <c r="J168" s="71"/>
      <c r="K168" s="71"/>
      <c r="L168" s="71"/>
      <c r="M168" s="71"/>
      <c r="N168" s="72"/>
      <c r="O168" s="107"/>
    </row>
    <row r="169" spans="2:15" s="1" customFormat="1" x14ac:dyDescent="0.25">
      <c r="B169" s="75" t="s">
        <v>382</v>
      </c>
      <c r="O169" s="6"/>
    </row>
    <row r="170" spans="2:15" s="1" customFormat="1" x14ac:dyDescent="0.25">
      <c r="B170" s="317">
        <f>'3_Atividade_METAS_Alta'!B134</f>
        <v>0</v>
      </c>
      <c r="G170" s="71"/>
      <c r="H170" s="71"/>
      <c r="I170" s="71"/>
      <c r="J170" s="71"/>
      <c r="K170" s="71"/>
      <c r="L170" s="71"/>
      <c r="M170" s="71"/>
      <c r="N170" s="70"/>
      <c r="O170" s="103"/>
    </row>
    <row r="171" spans="2:15" s="1" customFormat="1" x14ac:dyDescent="0.25">
      <c r="B171" s="317">
        <f>'3_Atividade_METAS_Alta'!B135</f>
        <v>0</v>
      </c>
      <c r="G171" s="71"/>
      <c r="H171" s="71"/>
      <c r="I171" s="71"/>
      <c r="J171" s="71"/>
      <c r="K171" s="71"/>
      <c r="L171" s="71"/>
      <c r="M171" s="71"/>
      <c r="N171" s="71"/>
      <c r="O171" s="105"/>
    </row>
    <row r="172" spans="2:15" s="1" customFormat="1" x14ac:dyDescent="0.25">
      <c r="B172" s="317">
        <f>'3_Atividade_METAS_Alta'!B136</f>
        <v>0</v>
      </c>
      <c r="G172" s="71"/>
      <c r="H172" s="71"/>
      <c r="I172" s="71"/>
      <c r="J172" s="71"/>
      <c r="K172" s="71"/>
      <c r="L172" s="71"/>
      <c r="M172" s="71"/>
      <c r="N172" s="71"/>
      <c r="O172" s="105"/>
    </row>
    <row r="173" spans="2:15" s="1" customFormat="1" x14ac:dyDescent="0.25">
      <c r="B173" s="317">
        <f>'3_Atividade_METAS_Alta'!B137</f>
        <v>0</v>
      </c>
      <c r="G173" s="71"/>
      <c r="H173" s="71"/>
      <c r="I173" s="71"/>
      <c r="J173" s="71"/>
      <c r="K173" s="71"/>
      <c r="L173" s="71"/>
      <c r="M173" s="71"/>
      <c r="N173" s="71"/>
      <c r="O173" s="105"/>
    </row>
    <row r="174" spans="2:15" s="1" customFormat="1" x14ac:dyDescent="0.25">
      <c r="B174" s="317">
        <f>'3_Atividade_METAS_Alta'!B138</f>
        <v>0</v>
      </c>
      <c r="G174" s="71"/>
      <c r="H174" s="71"/>
      <c r="I174" s="71"/>
      <c r="J174" s="71"/>
      <c r="K174" s="71"/>
      <c r="L174" s="71"/>
      <c r="M174" s="71"/>
      <c r="N174" s="71"/>
      <c r="O174" s="105"/>
    </row>
    <row r="175" spans="2:15" s="1" customFormat="1" x14ac:dyDescent="0.25">
      <c r="B175" s="317">
        <f>'3_Atividade_METAS_Alta'!B141</f>
        <v>0</v>
      </c>
      <c r="G175" s="71"/>
      <c r="H175" s="71"/>
      <c r="I175" s="71"/>
      <c r="J175" s="71"/>
      <c r="K175" s="71"/>
      <c r="L175" s="71"/>
      <c r="M175" s="71"/>
      <c r="N175" s="71"/>
      <c r="O175" s="105"/>
    </row>
    <row r="176" spans="2:15" s="1" customFormat="1" x14ac:dyDescent="0.25">
      <c r="B176" s="317">
        <f>'3_Atividade_METAS_Alta'!B142</f>
        <v>0</v>
      </c>
      <c r="G176" s="71"/>
      <c r="H176" s="71"/>
      <c r="I176" s="71"/>
      <c r="J176" s="71"/>
      <c r="K176" s="71"/>
      <c r="L176" s="71"/>
      <c r="M176" s="71"/>
      <c r="N176" s="72"/>
      <c r="O176" s="107"/>
    </row>
    <row r="177" spans="2:15" s="1" customFormat="1" x14ac:dyDescent="0.25">
      <c r="B177" s="75" t="s">
        <v>384</v>
      </c>
      <c r="O177" s="6"/>
    </row>
    <row r="178" spans="2:15" s="1" customFormat="1" x14ac:dyDescent="0.25">
      <c r="B178" s="317">
        <f>'3_Atividade_METAS_Alta'!B144</f>
        <v>0</v>
      </c>
      <c r="G178" s="72"/>
      <c r="H178" s="72"/>
      <c r="I178" s="72"/>
      <c r="J178" s="72"/>
      <c r="K178" s="72"/>
      <c r="L178" s="72"/>
      <c r="M178" s="72"/>
      <c r="N178" s="188"/>
      <c r="O178" s="189"/>
    </row>
    <row r="179" spans="2:15" s="1" customFormat="1" x14ac:dyDescent="0.25">
      <c r="B179" s="75" t="s">
        <v>407</v>
      </c>
      <c r="O179" s="6"/>
    </row>
    <row r="180" spans="2:15" s="1" customFormat="1" x14ac:dyDescent="0.25">
      <c r="B180" s="317">
        <f>'3_Atividade_METAS_Alta'!B146</f>
        <v>0</v>
      </c>
      <c r="G180" s="70"/>
      <c r="H180" s="70"/>
      <c r="I180" s="70"/>
      <c r="J180" s="70"/>
      <c r="K180" s="70"/>
      <c r="L180" s="70"/>
      <c r="M180" s="70"/>
      <c r="N180" s="70"/>
      <c r="O180" s="103"/>
    </row>
    <row r="181" spans="2:15" s="1" customFormat="1" x14ac:dyDescent="0.25">
      <c r="B181" s="317">
        <f>'3_Atividade_METAS_Alta'!B147</f>
        <v>0</v>
      </c>
      <c r="G181" s="71"/>
      <c r="H181" s="71"/>
      <c r="I181" s="71"/>
      <c r="J181" s="71"/>
      <c r="K181" s="71"/>
      <c r="L181" s="71"/>
      <c r="M181" s="71"/>
      <c r="N181" s="71"/>
      <c r="O181" s="105"/>
    </row>
    <row r="182" spans="2:15" s="1" customFormat="1" x14ac:dyDescent="0.25">
      <c r="B182" s="317">
        <f>'3_Atividade_METAS_Alta'!B148</f>
        <v>0</v>
      </c>
      <c r="G182" s="71"/>
      <c r="H182" s="71"/>
      <c r="I182" s="71"/>
      <c r="J182" s="71"/>
      <c r="K182" s="71"/>
      <c r="L182" s="71"/>
      <c r="M182" s="71"/>
      <c r="N182" s="71"/>
      <c r="O182" s="105"/>
    </row>
    <row r="183" spans="2:15" s="1" customFormat="1" x14ac:dyDescent="0.25">
      <c r="B183" s="317">
        <f>'3_Atividade_METAS_Alta'!B149</f>
        <v>0</v>
      </c>
      <c r="G183" s="71"/>
      <c r="H183" s="71"/>
      <c r="I183" s="71"/>
      <c r="J183" s="71"/>
      <c r="K183" s="71"/>
      <c r="L183" s="71"/>
      <c r="M183" s="71"/>
      <c r="N183" s="71"/>
      <c r="O183" s="105"/>
    </row>
    <row r="184" spans="2:15" s="1" customFormat="1" x14ac:dyDescent="0.25">
      <c r="B184" s="317">
        <f>'3_Atividade_METAS_Alta'!B150</f>
        <v>0</v>
      </c>
      <c r="G184" s="71"/>
      <c r="H184" s="71"/>
      <c r="I184" s="71"/>
      <c r="J184" s="71"/>
      <c r="K184" s="71"/>
      <c r="L184" s="71"/>
      <c r="M184" s="71"/>
      <c r="N184" s="71"/>
      <c r="O184" s="105"/>
    </row>
    <row r="185" spans="2:15" s="1" customFormat="1" x14ac:dyDescent="0.25">
      <c r="B185" s="317">
        <f>'3_Atividade_METAS_Alta'!B151</f>
        <v>0</v>
      </c>
      <c r="G185" s="71"/>
      <c r="H185" s="71"/>
      <c r="I185" s="71"/>
      <c r="J185" s="71"/>
      <c r="K185" s="71"/>
      <c r="L185" s="71"/>
      <c r="M185" s="71"/>
      <c r="N185" s="71"/>
      <c r="O185" s="105"/>
    </row>
    <row r="186" spans="2:15" s="1" customFormat="1" x14ac:dyDescent="0.25">
      <c r="B186" s="317">
        <f>'3_Atividade_METAS_Alta'!B152</f>
        <v>0</v>
      </c>
      <c r="G186" s="71"/>
      <c r="H186" s="71"/>
      <c r="I186" s="71"/>
      <c r="J186" s="71"/>
      <c r="K186" s="71"/>
      <c r="L186" s="71"/>
      <c r="M186" s="71"/>
      <c r="N186" s="72"/>
      <c r="O186" s="107"/>
    </row>
    <row r="187" spans="2:15" s="1" customFormat="1" x14ac:dyDescent="0.25">
      <c r="B187" s="17"/>
      <c r="O187" s="6"/>
    </row>
    <row r="188" spans="2:15" s="1" customFormat="1" ht="30" customHeight="1" x14ac:dyDescent="0.25">
      <c r="B188" s="122" t="s">
        <v>410</v>
      </c>
      <c r="C188" s="132"/>
      <c r="D188" s="132"/>
      <c r="E188" s="132"/>
      <c r="F188" s="132"/>
      <c r="G188" s="306">
        <v>2023</v>
      </c>
      <c r="H188" s="306">
        <f t="shared" ref="H188:N188" si="7">+G188+1</f>
        <v>2024</v>
      </c>
      <c r="I188" s="306">
        <f t="shared" si="7"/>
        <v>2025</v>
      </c>
      <c r="J188" s="306">
        <f t="shared" si="7"/>
        <v>2026</v>
      </c>
      <c r="K188" s="306">
        <f t="shared" si="7"/>
        <v>2027</v>
      </c>
      <c r="L188" s="306">
        <f t="shared" si="7"/>
        <v>2028</v>
      </c>
      <c r="M188" s="306">
        <f t="shared" si="7"/>
        <v>2029</v>
      </c>
      <c r="N188" s="306">
        <f t="shared" si="7"/>
        <v>2030</v>
      </c>
      <c r="O188" s="302" t="s">
        <v>449</v>
      </c>
    </row>
    <row r="189" spans="2:15" s="1" customFormat="1" ht="4.9000000000000004" customHeight="1" x14ac:dyDescent="0.25">
      <c r="B189" s="75"/>
      <c r="G189" s="100"/>
      <c r="H189" s="100"/>
      <c r="I189" s="100"/>
      <c r="J189" s="100"/>
      <c r="K189" s="100"/>
      <c r="L189" s="100"/>
      <c r="M189" s="100"/>
      <c r="N189" s="100"/>
      <c r="O189" s="101"/>
    </row>
    <row r="190" spans="2:15" s="1" customFormat="1" x14ac:dyDescent="0.25">
      <c r="B190" s="35" t="s">
        <v>411</v>
      </c>
      <c r="G190" s="100"/>
      <c r="H190" s="100"/>
      <c r="I190" s="100"/>
      <c r="J190" s="100"/>
      <c r="K190" s="100"/>
      <c r="L190" s="100"/>
      <c r="M190" s="100"/>
      <c r="N190" s="100"/>
      <c r="O190" s="101"/>
    </row>
    <row r="191" spans="2:15" s="1" customFormat="1" x14ac:dyDescent="0.25">
      <c r="B191" s="50" t="s">
        <v>452</v>
      </c>
      <c r="G191" s="70"/>
      <c r="H191" s="70"/>
      <c r="I191" s="70"/>
      <c r="J191" s="70"/>
      <c r="K191" s="70"/>
      <c r="L191" s="70"/>
      <c r="M191" s="70"/>
      <c r="N191" s="70"/>
      <c r="O191" s="103"/>
    </row>
    <row r="192" spans="2:15" s="1" customFormat="1" ht="7.9" customHeight="1" x14ac:dyDescent="0.25">
      <c r="B192" s="17"/>
      <c r="O192" s="6"/>
    </row>
    <row r="193" spans="1:15" s="1" customFormat="1" x14ac:dyDescent="0.25">
      <c r="B193" s="31" t="s">
        <v>453</v>
      </c>
      <c r="G193" s="321"/>
      <c r="H193" s="321"/>
      <c r="I193" s="321"/>
      <c r="J193" s="321"/>
      <c r="K193" s="321"/>
      <c r="L193" s="321"/>
      <c r="M193" s="321"/>
      <c r="N193" s="321"/>
      <c r="O193" s="322"/>
    </row>
    <row r="194" spans="1:15" s="1" customFormat="1" x14ac:dyDescent="0.25">
      <c r="B194" s="50" t="s">
        <v>454</v>
      </c>
      <c r="G194" s="70"/>
      <c r="H194" s="70"/>
      <c r="I194" s="70"/>
      <c r="J194" s="70"/>
      <c r="K194" s="70"/>
      <c r="L194" s="70"/>
      <c r="M194" s="70"/>
      <c r="N194" s="70"/>
      <c r="O194" s="103"/>
    </row>
    <row r="195" spans="1:15" s="1" customFormat="1" x14ac:dyDescent="0.25">
      <c r="B195" s="50" t="s">
        <v>455</v>
      </c>
      <c r="G195" s="71"/>
      <c r="H195" s="71"/>
      <c r="I195" s="71"/>
      <c r="J195" s="71"/>
      <c r="K195" s="71"/>
      <c r="L195" s="71"/>
      <c r="M195" s="71"/>
      <c r="N195" s="71"/>
      <c r="O195" s="105"/>
    </row>
    <row r="196" spans="1:15" s="1" customFormat="1" x14ac:dyDescent="0.25">
      <c r="B196" s="50" t="s">
        <v>456</v>
      </c>
      <c r="G196" s="71"/>
      <c r="H196" s="71"/>
      <c r="I196" s="71"/>
      <c r="J196" s="71"/>
      <c r="K196" s="71"/>
      <c r="L196" s="71"/>
      <c r="M196" s="71"/>
      <c r="N196" s="71"/>
      <c r="O196" s="105"/>
    </row>
    <row r="197" spans="1:15" s="1" customFormat="1" ht="16.899999999999999" customHeight="1" x14ac:dyDescent="0.25">
      <c r="B197" s="50" t="s">
        <v>457</v>
      </c>
      <c r="G197" s="72"/>
      <c r="H197" s="72"/>
      <c r="I197" s="72"/>
      <c r="J197" s="72"/>
      <c r="K197" s="72"/>
      <c r="L197" s="72"/>
      <c r="M197" s="72"/>
      <c r="N197" s="72"/>
      <c r="O197" s="107"/>
    </row>
    <row r="198" spans="1:15" s="1" customFormat="1" ht="7.9" customHeight="1" x14ac:dyDescent="0.25">
      <c r="B198" s="17"/>
      <c r="O198" s="6"/>
    </row>
    <row r="199" spans="1:15" s="1" customFormat="1" x14ac:dyDescent="0.25">
      <c r="B199" s="35" t="s">
        <v>413</v>
      </c>
      <c r="G199" s="321">
        <f t="shared" ref="G199:O199" si="8">SUM(G200:G215)</f>
        <v>0</v>
      </c>
      <c r="H199" s="321">
        <f t="shared" si="8"/>
        <v>0</v>
      </c>
      <c r="I199" s="321">
        <f t="shared" si="8"/>
        <v>0</v>
      </c>
      <c r="J199" s="321">
        <f t="shared" si="8"/>
        <v>0</v>
      </c>
      <c r="K199" s="321">
        <f t="shared" si="8"/>
        <v>0</v>
      </c>
      <c r="L199" s="321">
        <f t="shared" si="8"/>
        <v>0</v>
      </c>
      <c r="M199" s="321">
        <f t="shared" si="8"/>
        <v>0</v>
      </c>
      <c r="N199" s="321">
        <f t="shared" si="8"/>
        <v>0</v>
      </c>
      <c r="O199" s="322">
        <f t="shared" si="8"/>
        <v>0</v>
      </c>
    </row>
    <row r="200" spans="1:15" s="1" customFormat="1" x14ac:dyDescent="0.25">
      <c r="B200" s="50" t="s">
        <v>414</v>
      </c>
      <c r="G200" s="70"/>
      <c r="H200" s="70"/>
      <c r="I200" s="70"/>
      <c r="J200" s="70"/>
      <c r="K200" s="70"/>
      <c r="L200" s="70"/>
      <c r="M200" s="70"/>
      <c r="N200" s="70"/>
      <c r="O200" s="103"/>
    </row>
    <row r="201" spans="1:15" s="1" customFormat="1" x14ac:dyDescent="0.25">
      <c r="B201" s="50" t="s">
        <v>415</v>
      </c>
      <c r="G201" s="71"/>
      <c r="H201" s="71"/>
      <c r="I201" s="71"/>
      <c r="J201" s="71"/>
      <c r="K201" s="71"/>
      <c r="L201" s="71"/>
      <c r="M201" s="71"/>
      <c r="N201" s="71"/>
      <c r="O201" s="105"/>
    </row>
    <row r="202" spans="1:15" s="1" customFormat="1" x14ac:dyDescent="0.25">
      <c r="B202" s="50" t="s">
        <v>416</v>
      </c>
      <c r="G202" s="70"/>
      <c r="H202" s="70"/>
      <c r="I202" s="70"/>
      <c r="J202" s="70"/>
      <c r="K202" s="70"/>
      <c r="L202" s="70"/>
      <c r="M202" s="70"/>
      <c r="N202" s="71"/>
      <c r="O202" s="105"/>
    </row>
    <row r="203" spans="1:15" s="1" customFormat="1" x14ac:dyDescent="0.25">
      <c r="A203" s="48"/>
      <c r="B203" s="50" t="s">
        <v>417</v>
      </c>
      <c r="G203" s="71"/>
      <c r="H203" s="71"/>
      <c r="I203" s="71"/>
      <c r="J203" s="71"/>
      <c r="K203" s="71"/>
      <c r="L203" s="71"/>
      <c r="M203" s="71"/>
      <c r="N203" s="71"/>
      <c r="O203" s="105"/>
    </row>
    <row r="204" spans="1:15" s="1" customFormat="1" x14ac:dyDescent="0.25">
      <c r="B204" s="50" t="s">
        <v>418</v>
      </c>
      <c r="G204" s="70"/>
      <c r="H204" s="70"/>
      <c r="I204" s="70"/>
      <c r="J204" s="70"/>
      <c r="K204" s="70"/>
      <c r="L204" s="70"/>
      <c r="M204" s="70"/>
      <c r="N204" s="71"/>
      <c r="O204" s="105"/>
    </row>
    <row r="205" spans="1:15" s="1" customFormat="1" x14ac:dyDescent="0.25">
      <c r="A205" s="48"/>
      <c r="B205" s="50" t="s">
        <v>419</v>
      </c>
      <c r="G205" s="71"/>
      <c r="H205" s="71"/>
      <c r="I205" s="71"/>
      <c r="J205" s="71"/>
      <c r="K205" s="71"/>
      <c r="L205" s="71"/>
      <c r="M205" s="71"/>
      <c r="N205" s="71"/>
      <c r="O205" s="105"/>
    </row>
    <row r="206" spans="1:15" s="1" customFormat="1" x14ac:dyDescent="0.25">
      <c r="A206" s="48"/>
      <c r="B206" s="50" t="s">
        <v>420</v>
      </c>
      <c r="G206" s="70"/>
      <c r="H206" s="70"/>
      <c r="I206" s="70"/>
      <c r="J206" s="70"/>
      <c r="K206" s="70"/>
      <c r="L206" s="70"/>
      <c r="M206" s="70"/>
      <c r="N206" s="71"/>
      <c r="O206" s="105"/>
    </row>
    <row r="207" spans="1:15" s="1" customFormat="1" x14ac:dyDescent="0.25">
      <c r="A207" s="48"/>
      <c r="B207" s="50" t="s">
        <v>421</v>
      </c>
      <c r="G207" s="71"/>
      <c r="H207" s="71"/>
      <c r="I207" s="71"/>
      <c r="J207" s="71"/>
      <c r="K207" s="71"/>
      <c r="L207" s="71"/>
      <c r="M207" s="71"/>
      <c r="N207" s="71"/>
      <c r="O207" s="105"/>
    </row>
    <row r="208" spans="1:15" s="1" customFormat="1" x14ac:dyDescent="0.25">
      <c r="B208" s="50" t="s">
        <v>422</v>
      </c>
      <c r="G208" s="70"/>
      <c r="H208" s="70"/>
      <c r="I208" s="70"/>
      <c r="J208" s="70"/>
      <c r="K208" s="70"/>
      <c r="L208" s="70"/>
      <c r="M208" s="70"/>
      <c r="N208" s="71"/>
      <c r="O208" s="105"/>
    </row>
    <row r="209" spans="1:16" s="1" customFormat="1" x14ac:dyDescent="0.25">
      <c r="B209" s="50" t="s">
        <v>423</v>
      </c>
      <c r="G209" s="71"/>
      <c r="H209" s="71"/>
      <c r="I209" s="71"/>
      <c r="J209" s="71"/>
      <c r="K209" s="71"/>
      <c r="L209" s="71"/>
      <c r="M209" s="71"/>
      <c r="N209" s="71"/>
      <c r="O209" s="105"/>
    </row>
    <row r="210" spans="1:16" s="1" customFormat="1" ht="31.9" customHeight="1" x14ac:dyDescent="0.25">
      <c r="B210" s="99" t="s">
        <v>424</v>
      </c>
      <c r="G210" s="70"/>
      <c r="H210" s="70"/>
      <c r="I210" s="70"/>
      <c r="J210" s="70"/>
      <c r="K210" s="70"/>
      <c r="L210" s="70"/>
      <c r="M210" s="70"/>
      <c r="N210" s="71"/>
      <c r="O210" s="105"/>
    </row>
    <row r="211" spans="1:16" s="1" customFormat="1" x14ac:dyDescent="0.25">
      <c r="B211" s="50" t="s">
        <v>396</v>
      </c>
      <c r="G211" s="71"/>
      <c r="H211" s="71"/>
      <c r="I211" s="71"/>
      <c r="J211" s="71"/>
      <c r="K211" s="71"/>
      <c r="L211" s="71"/>
      <c r="M211" s="71"/>
      <c r="N211" s="71"/>
      <c r="O211" s="105"/>
    </row>
    <row r="212" spans="1:16" s="1" customFormat="1" x14ac:dyDescent="0.25">
      <c r="B212" s="50" t="s">
        <v>395</v>
      </c>
      <c r="G212" s="70"/>
      <c r="H212" s="70"/>
      <c r="I212" s="70"/>
      <c r="J212" s="70"/>
      <c r="K212" s="70"/>
      <c r="L212" s="70"/>
      <c r="M212" s="70"/>
      <c r="N212" s="71"/>
      <c r="O212" s="105"/>
    </row>
    <row r="213" spans="1:16" s="1" customFormat="1" x14ac:dyDescent="0.25">
      <c r="B213" s="50" t="s">
        <v>399</v>
      </c>
      <c r="G213" s="71"/>
      <c r="H213" s="71"/>
      <c r="I213" s="71"/>
      <c r="J213" s="71"/>
      <c r="K213" s="71"/>
      <c r="L213" s="71"/>
      <c r="M213" s="71"/>
      <c r="N213" s="71"/>
      <c r="O213" s="105"/>
    </row>
    <row r="214" spans="1:16" s="1" customFormat="1" x14ac:dyDescent="0.25">
      <c r="B214" s="50" t="s">
        <v>400</v>
      </c>
      <c r="G214" s="70"/>
      <c r="H214" s="70"/>
      <c r="I214" s="70"/>
      <c r="J214" s="70"/>
      <c r="K214" s="70"/>
      <c r="L214" s="70"/>
      <c r="M214" s="70"/>
      <c r="N214" s="71"/>
      <c r="O214" s="105"/>
    </row>
    <row r="215" spans="1:16" s="1" customFormat="1" x14ac:dyDescent="0.25">
      <c r="B215" s="50" t="s">
        <v>425</v>
      </c>
      <c r="G215" s="71"/>
      <c r="H215" s="71"/>
      <c r="I215" s="71"/>
      <c r="J215" s="71"/>
      <c r="K215" s="71"/>
      <c r="L215" s="71"/>
      <c r="M215" s="71"/>
      <c r="N215" s="72"/>
      <c r="O215" s="107"/>
    </row>
    <row r="216" spans="1:16" s="1" customFormat="1" ht="7.9" customHeight="1" x14ac:dyDescent="0.25">
      <c r="B216" s="75"/>
      <c r="G216" s="52"/>
      <c r="H216" s="52"/>
      <c r="I216" s="52"/>
      <c r="J216" s="52"/>
      <c r="K216" s="52"/>
      <c r="L216" s="52"/>
      <c r="M216" s="52"/>
      <c r="N216" s="52"/>
      <c r="O216" s="124"/>
    </row>
    <row r="217" spans="1:16" s="1" customFormat="1" x14ac:dyDescent="0.25">
      <c r="B217" s="35" t="s">
        <v>426</v>
      </c>
      <c r="G217" s="71"/>
      <c r="H217" s="71"/>
      <c r="I217" s="71"/>
      <c r="J217" s="71"/>
      <c r="K217" s="71"/>
      <c r="L217" s="71"/>
      <c r="M217" s="71"/>
      <c r="N217" s="188"/>
      <c r="O217" s="189"/>
    </row>
    <row r="218" spans="1:16" s="1" customFormat="1" ht="7.9" customHeight="1" x14ac:dyDescent="0.25">
      <c r="B218" s="35"/>
      <c r="G218" s="44"/>
      <c r="H218" s="44"/>
      <c r="I218" s="44"/>
      <c r="J218" s="44"/>
      <c r="K218" s="44"/>
      <c r="L218" s="44"/>
      <c r="M218" s="44"/>
      <c r="N218" s="44"/>
      <c r="O218" s="125"/>
    </row>
    <row r="219" spans="1:16" s="1" customFormat="1" x14ac:dyDescent="0.25">
      <c r="B219" s="126" t="s">
        <v>427</v>
      </c>
      <c r="C219" s="26"/>
      <c r="D219" s="26"/>
      <c r="E219" s="26"/>
      <c r="F219" s="26"/>
      <c r="G219" s="117"/>
      <c r="H219" s="117"/>
      <c r="I219" s="117"/>
      <c r="J219" s="117"/>
      <c r="K219" s="117"/>
      <c r="L219" s="117"/>
      <c r="M219" s="117"/>
      <c r="N219" s="190"/>
      <c r="O219" s="191"/>
    </row>
    <row r="221" spans="1:16" x14ac:dyDescent="0.25">
      <c r="A221" t="s">
        <v>357</v>
      </c>
      <c r="B221" t="s">
        <v>357</v>
      </c>
      <c r="C221" t="s">
        <v>357</v>
      </c>
      <c r="D221" t="s">
        <v>357</v>
      </c>
      <c r="E221" t="s">
        <v>357</v>
      </c>
      <c r="F221" t="s">
        <v>357</v>
      </c>
      <c r="G221" t="s">
        <v>357</v>
      </c>
      <c r="H221" t="s">
        <v>357</v>
      </c>
      <c r="I221" t="s">
        <v>357</v>
      </c>
      <c r="J221" t="s">
        <v>357</v>
      </c>
      <c r="K221" t="s">
        <v>357</v>
      </c>
      <c r="L221" t="s">
        <v>357</v>
      </c>
      <c r="M221" t="s">
        <v>357</v>
      </c>
      <c r="N221" t="s">
        <v>357</v>
      </c>
      <c r="O221" t="s">
        <v>357</v>
      </c>
      <c r="P221" t="s">
        <v>357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2:B87" xr:uid="{00000000-0002-0000-0B00-000000000000}">
      <formula1>Municípios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70C0"/>
  </sheetPr>
  <dimension ref="A2:P257"/>
  <sheetViews>
    <sheetView showGridLines="0" zoomScale="85" zoomScaleNormal="85" workbookViewId="0">
      <pane ySplit="3" topLeftCell="A31" activePane="bottomLeft" state="frozen"/>
      <selection activeCell="B28" sqref="B28"/>
      <selection pane="bottomLeft" activeCell="A45" sqref="A45:XFD45"/>
    </sheetView>
  </sheetViews>
  <sheetFormatPr defaultColWidth="0" defaultRowHeight="15" customHeight="1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7" width="9.140625" hidden="1" customWidth="1"/>
    <col min="18" max="16384" width="9.140625" hidden="1"/>
  </cols>
  <sheetData>
    <row r="2" spans="2:15" s="2" customFormat="1" ht="30" customHeight="1" x14ac:dyDescent="0.25">
      <c r="B2" s="3" t="s">
        <v>441</v>
      </c>
      <c r="C2" s="197"/>
      <c r="D2" s="389" t="s">
        <v>442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/>
      <c r="C19" s="179"/>
      <c r="D19" s="339"/>
      <c r="E19" s="180"/>
      <c r="F19" s="129"/>
      <c r="G19" s="324"/>
      <c r="H19" s="324"/>
      <c r="I19" s="324"/>
      <c r="J19" s="324"/>
      <c r="K19" s="324"/>
      <c r="L19" s="324"/>
      <c r="M19" s="325"/>
      <c r="N19" s="325"/>
      <c r="O19" s="326"/>
    </row>
    <row r="20" spans="2:15" x14ac:dyDescent="0.25">
      <c r="B20" s="186"/>
      <c r="C20" s="181"/>
      <c r="D20" s="340"/>
      <c r="E20" s="182"/>
      <c r="F20" s="130"/>
      <c r="G20" s="328"/>
      <c r="H20" s="329"/>
      <c r="I20" s="329"/>
      <c r="J20" s="329"/>
      <c r="K20" s="329"/>
      <c r="L20" s="329"/>
      <c r="M20" s="329"/>
      <c r="N20" s="329"/>
      <c r="O20" s="330"/>
    </row>
    <row r="21" spans="2:15" x14ac:dyDescent="0.25">
      <c r="B21" s="186"/>
      <c r="C21" s="181"/>
      <c r="D21" s="340"/>
      <c r="E21" s="182"/>
      <c r="F21" s="130"/>
      <c r="G21" s="328"/>
      <c r="H21" s="329"/>
      <c r="I21" s="329"/>
      <c r="J21" s="329"/>
      <c r="K21" s="329"/>
      <c r="L21" s="329"/>
      <c r="M21" s="329"/>
      <c r="N21" s="329"/>
      <c r="O21" s="330"/>
    </row>
    <row r="22" spans="2:15" x14ac:dyDescent="0.25">
      <c r="B22" s="186"/>
      <c r="C22" s="181"/>
      <c r="D22" s="340"/>
      <c r="E22" s="182"/>
      <c r="F22" s="130"/>
      <c r="G22" s="324"/>
      <c r="H22" s="329"/>
      <c r="I22" s="329"/>
      <c r="J22" s="329"/>
      <c r="K22" s="329"/>
      <c r="L22" s="329"/>
      <c r="M22" s="329"/>
      <c r="N22" s="329"/>
      <c r="O22" s="330"/>
    </row>
    <row r="23" spans="2:15" x14ac:dyDescent="0.25">
      <c r="B23" s="186"/>
      <c r="C23" s="181"/>
      <c r="D23" s="340"/>
      <c r="E23" s="182"/>
      <c r="F23" s="130"/>
      <c r="G23" s="328"/>
      <c r="H23" s="329"/>
      <c r="I23" s="329"/>
      <c r="J23" s="329"/>
      <c r="K23" s="329"/>
      <c r="L23" s="329"/>
      <c r="M23" s="329"/>
      <c r="N23" s="329"/>
      <c r="O23" s="330"/>
    </row>
    <row r="24" spans="2:15" x14ac:dyDescent="0.25">
      <c r="B24" s="186"/>
      <c r="C24" s="181"/>
      <c r="D24" s="340"/>
      <c r="E24" s="182"/>
      <c r="F24" s="130"/>
      <c r="G24" s="328"/>
      <c r="H24" s="329"/>
      <c r="I24" s="329"/>
      <c r="J24" s="329"/>
      <c r="K24" s="329"/>
      <c r="L24" s="329"/>
      <c r="M24" s="329"/>
      <c r="N24" s="329"/>
      <c r="O24" s="330"/>
    </row>
    <row r="25" spans="2:15" x14ac:dyDescent="0.25">
      <c r="B25" s="186"/>
      <c r="C25" s="181"/>
      <c r="D25" s="340"/>
      <c r="E25" s="182"/>
      <c r="F25" s="130"/>
      <c r="G25" s="328"/>
      <c r="H25" s="329"/>
      <c r="I25" s="329"/>
      <c r="J25" s="329"/>
      <c r="K25" s="329"/>
      <c r="L25" s="329"/>
      <c r="M25" s="329"/>
      <c r="N25" s="329"/>
      <c r="O25" s="330"/>
    </row>
    <row r="26" spans="2:15" x14ac:dyDescent="0.25">
      <c r="B26" s="186"/>
      <c r="C26" s="181"/>
      <c r="D26" s="340"/>
      <c r="E26" s="182"/>
      <c r="F26" s="130"/>
      <c r="G26" s="328"/>
      <c r="H26" s="329"/>
      <c r="I26" s="329"/>
      <c r="J26" s="329"/>
      <c r="K26" s="329"/>
      <c r="L26" s="329"/>
      <c r="M26" s="329"/>
      <c r="N26" s="329"/>
      <c r="O26" s="330"/>
    </row>
    <row r="27" spans="2:15" x14ac:dyDescent="0.25">
      <c r="B27" s="186"/>
      <c r="C27" s="181"/>
      <c r="D27" s="340"/>
      <c r="E27" s="182"/>
      <c r="F27" s="130"/>
      <c r="G27" s="328"/>
      <c r="H27" s="329"/>
      <c r="I27" s="329"/>
      <c r="J27" s="329"/>
      <c r="K27" s="329"/>
      <c r="L27" s="329"/>
      <c r="M27" s="329"/>
      <c r="N27" s="329"/>
      <c r="O27" s="330"/>
    </row>
    <row r="28" spans="2:15" x14ac:dyDescent="0.25">
      <c r="B28" s="186"/>
      <c r="C28" s="181"/>
      <c r="D28" s="340"/>
      <c r="E28" s="182"/>
      <c r="F28" s="130"/>
      <c r="G28" s="328"/>
      <c r="H28" s="329"/>
      <c r="I28" s="329"/>
      <c r="J28" s="329"/>
      <c r="K28" s="329"/>
      <c r="L28" s="329"/>
      <c r="M28" s="329"/>
      <c r="N28" s="329"/>
      <c r="O28" s="330"/>
    </row>
    <row r="29" spans="2:15" x14ac:dyDescent="0.25">
      <c r="B29" s="186"/>
      <c r="C29" s="181"/>
      <c r="D29" s="340"/>
      <c r="E29" s="182"/>
      <c r="F29" s="130"/>
      <c r="G29" s="328"/>
      <c r="H29" s="329"/>
      <c r="I29" s="329"/>
      <c r="J29" s="329"/>
      <c r="K29" s="329"/>
      <c r="L29" s="329"/>
      <c r="M29" s="329"/>
      <c r="N29" s="329"/>
      <c r="O29" s="330"/>
    </row>
    <row r="30" spans="2:15" x14ac:dyDescent="0.25">
      <c r="B30" s="186"/>
      <c r="C30" s="181"/>
      <c r="D30" s="340"/>
      <c r="E30" s="182"/>
      <c r="F30" s="130"/>
      <c r="G30" s="328"/>
      <c r="H30" s="329"/>
      <c r="I30" s="329"/>
      <c r="J30" s="329"/>
      <c r="K30" s="329"/>
      <c r="L30" s="329"/>
      <c r="M30" s="329"/>
      <c r="N30" s="329"/>
      <c r="O30" s="330"/>
    </row>
    <row r="31" spans="2:15" x14ac:dyDescent="0.25">
      <c r="B31" s="186"/>
      <c r="C31" s="181"/>
      <c r="D31" s="340"/>
      <c r="E31" s="182"/>
      <c r="F31" s="130"/>
      <c r="G31" s="328"/>
      <c r="H31" s="329"/>
      <c r="I31" s="329"/>
      <c r="J31" s="329"/>
      <c r="K31" s="329"/>
      <c r="L31" s="329"/>
      <c r="M31" s="329"/>
      <c r="N31" s="329"/>
      <c r="O31" s="330"/>
    </row>
    <row r="32" spans="2:15" x14ac:dyDescent="0.25">
      <c r="B32" s="186"/>
      <c r="C32" s="181"/>
      <c r="D32" s="340"/>
      <c r="E32" s="182"/>
      <c r="F32" s="130"/>
      <c r="G32" s="328"/>
      <c r="H32" s="329"/>
      <c r="I32" s="329"/>
      <c r="J32" s="329"/>
      <c r="K32" s="329"/>
      <c r="L32" s="329"/>
      <c r="M32" s="329"/>
      <c r="N32" s="329"/>
      <c r="O32" s="330"/>
    </row>
    <row r="33" spans="2:15" x14ac:dyDescent="0.25">
      <c r="B33" s="186"/>
      <c r="C33" s="181"/>
      <c r="D33" s="340"/>
      <c r="E33" s="182"/>
      <c r="F33" s="130"/>
      <c r="G33" s="328"/>
      <c r="H33" s="329"/>
      <c r="I33" s="329"/>
      <c r="J33" s="329"/>
      <c r="K33" s="329"/>
      <c r="L33" s="329"/>
      <c r="M33" s="329"/>
      <c r="N33" s="329"/>
      <c r="O33" s="330"/>
    </row>
    <row r="34" spans="2:15" x14ac:dyDescent="0.25">
      <c r="B34" s="186"/>
      <c r="C34" s="181"/>
      <c r="D34" s="340"/>
      <c r="E34" s="182"/>
      <c r="F34" s="130"/>
      <c r="G34" s="328"/>
      <c r="H34" s="329"/>
      <c r="I34" s="329"/>
      <c r="J34" s="329"/>
      <c r="K34" s="329"/>
      <c r="L34" s="329"/>
      <c r="M34" s="329"/>
      <c r="N34" s="329"/>
      <c r="O34" s="330"/>
    </row>
    <row r="35" spans="2:15" x14ac:dyDescent="0.25">
      <c r="B35" s="186"/>
      <c r="C35" s="181"/>
      <c r="D35" s="340"/>
      <c r="E35" s="182"/>
      <c r="F35" s="130"/>
      <c r="G35" s="328"/>
      <c r="H35" s="329"/>
      <c r="I35" s="329"/>
      <c r="J35" s="329"/>
      <c r="K35" s="329"/>
      <c r="L35" s="329"/>
      <c r="M35" s="329"/>
      <c r="N35" s="329"/>
      <c r="O35" s="330"/>
    </row>
    <row r="36" spans="2:15" x14ac:dyDescent="0.25">
      <c r="B36" s="186"/>
      <c r="C36" s="181"/>
      <c r="D36" s="340"/>
      <c r="E36" s="182"/>
      <c r="F36" s="130"/>
      <c r="G36" s="328"/>
      <c r="H36" s="329"/>
      <c r="I36" s="329"/>
      <c r="J36" s="329"/>
      <c r="K36" s="329"/>
      <c r="L36" s="329"/>
      <c r="M36" s="329"/>
      <c r="N36" s="329"/>
      <c r="O36" s="330"/>
    </row>
    <row r="37" spans="2:15" x14ac:dyDescent="0.25">
      <c r="B37" s="186"/>
      <c r="C37" s="181"/>
      <c r="D37" s="340"/>
      <c r="E37" s="182"/>
      <c r="F37" s="130"/>
      <c r="G37" s="328"/>
      <c r="H37" s="329"/>
      <c r="I37" s="329"/>
      <c r="J37" s="329"/>
      <c r="K37" s="329"/>
      <c r="L37" s="329"/>
      <c r="M37" s="329"/>
      <c r="N37" s="329"/>
      <c r="O37" s="330"/>
    </row>
    <row r="38" spans="2:15" x14ac:dyDescent="0.25">
      <c r="B38" s="186"/>
      <c r="C38" s="181"/>
      <c r="D38" s="340"/>
      <c r="E38" s="182"/>
      <c r="F38" s="130"/>
      <c r="G38" s="328"/>
      <c r="H38" s="329"/>
      <c r="I38" s="329"/>
      <c r="J38" s="329"/>
      <c r="K38" s="329"/>
      <c r="L38" s="329"/>
      <c r="M38" s="329"/>
      <c r="N38" s="329"/>
      <c r="O38" s="330"/>
    </row>
    <row r="39" spans="2:15" x14ac:dyDescent="0.25">
      <c r="B39" s="186"/>
      <c r="C39" s="181"/>
      <c r="D39" s="340"/>
      <c r="E39" s="182"/>
      <c r="F39" s="130"/>
      <c r="G39" s="328"/>
      <c r="H39" s="329"/>
      <c r="I39" s="329"/>
      <c r="J39" s="329"/>
      <c r="K39" s="329"/>
      <c r="L39" s="329"/>
      <c r="M39" s="329"/>
      <c r="N39" s="329"/>
      <c r="O39" s="330"/>
    </row>
    <row r="40" spans="2:15" x14ac:dyDescent="0.25">
      <c r="B40" s="186"/>
      <c r="C40" s="181"/>
      <c r="D40" s="340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40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40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4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5" spans="2:15" ht="27" customHeight="1" x14ac:dyDescent="0.25">
      <c r="B45" s="29" t="s">
        <v>450</v>
      </c>
      <c r="C45" s="43"/>
      <c r="D45" s="43"/>
      <c r="E45" s="30"/>
      <c r="F45" s="30"/>
      <c r="G45" s="306"/>
      <c r="H45" s="306"/>
      <c r="I45" s="306"/>
      <c r="J45" s="306"/>
      <c r="K45" s="306"/>
      <c r="L45" s="306"/>
      <c r="M45" s="306"/>
      <c r="N45" s="306"/>
      <c r="O45" s="307"/>
    </row>
    <row r="46" spans="2:15" ht="4.9000000000000004" customHeight="1" x14ac:dyDescent="0.25">
      <c r="B46" s="24"/>
      <c r="O46" s="23"/>
    </row>
    <row r="47" spans="2:15" s="1" customFormat="1" ht="30" customHeight="1" x14ac:dyDescent="0.25">
      <c r="B47" s="4" t="s">
        <v>451</v>
      </c>
      <c r="C47" s="132"/>
      <c r="D47" s="132"/>
      <c r="E47" s="132"/>
      <c r="F47" s="132"/>
      <c r="G47" s="306">
        <v>2023</v>
      </c>
      <c r="H47" s="306">
        <f t="shared" ref="H47:N47" si="1">+G47+1</f>
        <v>2024</v>
      </c>
      <c r="I47" s="306">
        <f t="shared" si="1"/>
        <v>2025</v>
      </c>
      <c r="J47" s="306">
        <f t="shared" si="1"/>
        <v>2026</v>
      </c>
      <c r="K47" s="306">
        <f t="shared" si="1"/>
        <v>2027</v>
      </c>
      <c r="L47" s="306">
        <f t="shared" si="1"/>
        <v>2028</v>
      </c>
      <c r="M47" s="306">
        <f t="shared" si="1"/>
        <v>2029</v>
      </c>
      <c r="N47" s="306">
        <f t="shared" si="1"/>
        <v>2030</v>
      </c>
      <c r="O47" s="302" t="s">
        <v>449</v>
      </c>
    </row>
    <row r="48" spans="2:15" s="1" customFormat="1" ht="4.9000000000000004" customHeight="1" x14ac:dyDescent="0.25">
      <c r="B48" s="17"/>
      <c r="O48" s="6"/>
    </row>
    <row r="49" spans="2:15" s="1" customFormat="1" x14ac:dyDescent="0.25">
      <c r="B49" s="31" t="s">
        <v>388</v>
      </c>
      <c r="G49" s="310">
        <f t="shared" ref="G49:O49" si="2">SUM(G52:G87)</f>
        <v>0</v>
      </c>
      <c r="H49" s="310">
        <f t="shared" si="2"/>
        <v>0</v>
      </c>
      <c r="I49" s="310">
        <f t="shared" si="2"/>
        <v>0</v>
      </c>
      <c r="J49" s="310">
        <f t="shared" si="2"/>
        <v>0</v>
      </c>
      <c r="K49" s="310">
        <f t="shared" si="2"/>
        <v>0</v>
      </c>
      <c r="L49" s="310">
        <f t="shared" si="2"/>
        <v>0</v>
      </c>
      <c r="M49" s="310">
        <f t="shared" si="2"/>
        <v>0</v>
      </c>
      <c r="N49" s="310">
        <f t="shared" si="2"/>
        <v>0</v>
      </c>
      <c r="O49" s="311">
        <f t="shared" si="2"/>
        <v>0</v>
      </c>
    </row>
    <row r="50" spans="2:15" s="1" customFormat="1" ht="3" customHeight="1" x14ac:dyDescent="0.25">
      <c r="B50" s="14"/>
      <c r="G50" s="21"/>
      <c r="H50" s="21"/>
      <c r="I50" s="21"/>
      <c r="J50" s="21"/>
      <c r="K50" s="21"/>
      <c r="L50" s="21"/>
      <c r="M50" s="21"/>
      <c r="N50" s="21"/>
      <c r="O50" s="33"/>
    </row>
    <row r="51" spans="2:15" s="1" customFormat="1" x14ac:dyDescent="0.25">
      <c r="B51" s="5" t="s">
        <v>389</v>
      </c>
      <c r="G51"/>
      <c r="N51" s="21"/>
      <c r="O51" s="33"/>
    </row>
    <row r="52" spans="2:15" s="1" customFormat="1" x14ac:dyDescent="0.25">
      <c r="B52" s="102"/>
      <c r="G52" s="70"/>
      <c r="H52" s="70"/>
      <c r="I52" s="70"/>
      <c r="J52" s="70"/>
      <c r="K52" s="70"/>
      <c r="L52" s="70"/>
      <c r="M52" s="70"/>
      <c r="N52" s="70"/>
      <c r="O52" s="103"/>
    </row>
    <row r="53" spans="2:15" s="1" customFormat="1" x14ac:dyDescent="0.25">
      <c r="B53" s="104"/>
      <c r="G53" s="70"/>
      <c r="H53" s="71"/>
      <c r="I53" s="71"/>
      <c r="J53" s="71"/>
      <c r="K53" s="71"/>
      <c r="L53" s="71"/>
      <c r="M53" s="71"/>
      <c r="N53" s="71"/>
      <c r="O53" s="105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1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6"/>
      <c r="G87" s="72"/>
      <c r="H87" s="72"/>
      <c r="I87" s="72"/>
      <c r="J87" s="72"/>
      <c r="K87" s="72"/>
      <c r="L87" s="72"/>
      <c r="M87" s="72"/>
      <c r="N87" s="72"/>
      <c r="O87" s="107"/>
    </row>
    <row r="88" spans="2:15" s="1" customFormat="1" ht="4.9000000000000004" customHeight="1" x14ac:dyDescent="0.25">
      <c r="B88" s="31"/>
      <c r="G88" s="21"/>
      <c r="H88" s="21"/>
      <c r="I88" s="21"/>
      <c r="J88" s="21"/>
      <c r="K88" s="21"/>
      <c r="L88" s="21"/>
      <c r="M88" s="21"/>
      <c r="N88" s="21"/>
      <c r="O88" s="33"/>
    </row>
    <row r="89" spans="2:15" s="1" customFormat="1" x14ac:dyDescent="0.25">
      <c r="B89" s="31" t="s">
        <v>390</v>
      </c>
      <c r="G89" s="310">
        <f t="shared" ref="G89:O89" si="3">SUM(G90:G95,G132:G138,G140:G141)</f>
        <v>0</v>
      </c>
      <c r="H89" s="310">
        <f t="shared" si="3"/>
        <v>0</v>
      </c>
      <c r="I89" s="310">
        <f t="shared" si="3"/>
        <v>0</v>
      </c>
      <c r="J89" s="310">
        <f t="shared" si="3"/>
        <v>0</v>
      </c>
      <c r="K89" s="310">
        <f t="shared" si="3"/>
        <v>0</v>
      </c>
      <c r="L89" s="310">
        <f t="shared" si="3"/>
        <v>0</v>
      </c>
      <c r="M89" s="310">
        <f t="shared" si="3"/>
        <v>0</v>
      </c>
      <c r="N89" s="310">
        <f t="shared" si="3"/>
        <v>0</v>
      </c>
      <c r="O89" s="311">
        <f t="shared" si="3"/>
        <v>0</v>
      </c>
    </row>
    <row r="90" spans="2:15" s="1" customFormat="1" x14ac:dyDescent="0.25">
      <c r="B90" s="5" t="s">
        <v>391</v>
      </c>
      <c r="E90"/>
      <c r="G90" s="72"/>
      <c r="H90" s="72"/>
      <c r="I90" s="72"/>
      <c r="J90" s="72"/>
      <c r="K90" s="72"/>
      <c r="L90" s="72"/>
      <c r="M90" s="72"/>
      <c r="N90" s="70"/>
      <c r="O90" s="103"/>
    </row>
    <row r="91" spans="2:15" s="1" customFormat="1" x14ac:dyDescent="0.25">
      <c r="B91" s="5" t="s">
        <v>392</v>
      </c>
      <c r="G91" s="72"/>
      <c r="H91" s="72"/>
      <c r="I91" s="72"/>
      <c r="J91" s="72"/>
      <c r="K91" s="72"/>
      <c r="L91" s="72"/>
      <c r="M91" s="72"/>
      <c r="N91" s="71"/>
      <c r="O91" s="105"/>
    </row>
    <row r="92" spans="2:15" s="1" customFormat="1" x14ac:dyDescent="0.25">
      <c r="B92" s="5" t="s">
        <v>393</v>
      </c>
      <c r="G92" s="72"/>
      <c r="H92" s="72"/>
      <c r="I92" s="72"/>
      <c r="J92" s="72"/>
      <c r="K92" s="72"/>
      <c r="L92" s="72"/>
      <c r="M92" s="72"/>
      <c r="N92" s="72"/>
      <c r="O92" s="107"/>
    </row>
    <row r="93" spans="2:15" s="1" customFormat="1" x14ac:dyDescent="0.25">
      <c r="B93" s="50" t="s">
        <v>394</v>
      </c>
      <c r="O93" s="6"/>
    </row>
    <row r="94" spans="2:15" s="1" customFormat="1" ht="3" customHeight="1" x14ac:dyDescent="0.25">
      <c r="B94" s="14"/>
      <c r="G94" s="21"/>
      <c r="H94" s="21"/>
      <c r="I94" s="21"/>
      <c r="J94" s="21"/>
      <c r="K94" s="21"/>
      <c r="L94" s="21"/>
      <c r="M94" s="21"/>
      <c r="N94" s="21"/>
      <c r="O94" s="33"/>
    </row>
    <row r="95" spans="2:15" s="1" customFormat="1" x14ac:dyDescent="0.25">
      <c r="B95" s="34" t="s">
        <v>389</v>
      </c>
      <c r="E95"/>
      <c r="G95" s="310">
        <f t="shared" ref="G95:O95" si="4">SUM(G96:G131)</f>
        <v>0</v>
      </c>
      <c r="H95" s="310">
        <f t="shared" si="4"/>
        <v>0</v>
      </c>
      <c r="I95" s="310">
        <f t="shared" si="4"/>
        <v>0</v>
      </c>
      <c r="J95" s="310">
        <f t="shared" si="4"/>
        <v>0</v>
      </c>
      <c r="K95" s="310">
        <f t="shared" si="4"/>
        <v>0</v>
      </c>
      <c r="L95" s="310">
        <f t="shared" si="4"/>
        <v>0</v>
      </c>
      <c r="M95" s="310">
        <f t="shared" si="4"/>
        <v>0</v>
      </c>
      <c r="N95" s="310">
        <f t="shared" si="4"/>
        <v>0</v>
      </c>
      <c r="O95" s="311">
        <f t="shared" si="4"/>
        <v>0</v>
      </c>
    </row>
    <row r="96" spans="2:15" s="1" customFormat="1" x14ac:dyDescent="0.25">
      <c r="B96" s="335">
        <f t="shared" ref="B96:B131" si="5">B52</f>
        <v>0</v>
      </c>
      <c r="G96" s="70"/>
      <c r="H96" s="70"/>
      <c r="I96" s="70"/>
      <c r="J96" s="70"/>
      <c r="K96" s="70"/>
      <c r="L96" s="70"/>
      <c r="M96" s="70"/>
      <c r="N96" s="70"/>
      <c r="O96" s="103"/>
    </row>
    <row r="97" spans="2:15" s="1" customFormat="1" x14ac:dyDescent="0.25">
      <c r="B97" s="336">
        <f t="shared" si="5"/>
        <v>0</v>
      </c>
      <c r="G97" s="71"/>
      <c r="H97" s="71"/>
      <c r="I97" s="71"/>
      <c r="J97" s="71"/>
      <c r="K97" s="71"/>
      <c r="L97" s="71"/>
      <c r="M97" s="71"/>
      <c r="N97" s="71"/>
      <c r="O97" s="105"/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7">
        <f t="shared" si="5"/>
        <v>0</v>
      </c>
      <c r="G131" s="72"/>
      <c r="H131" s="72"/>
      <c r="I131" s="72"/>
      <c r="J131" s="72"/>
      <c r="K131" s="72"/>
      <c r="L131" s="72"/>
      <c r="M131" s="72"/>
      <c r="N131" s="71"/>
      <c r="O131" s="105"/>
    </row>
    <row r="132" spans="2:15" s="1" customFormat="1" x14ac:dyDescent="0.25">
      <c r="B132" s="5" t="s">
        <v>395</v>
      </c>
      <c r="E132"/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396</v>
      </c>
      <c r="G133" s="72"/>
      <c r="H133" s="72"/>
      <c r="I133" s="72"/>
      <c r="J133" s="72"/>
      <c r="K133" s="72"/>
      <c r="L133" s="72"/>
      <c r="M133" s="72"/>
      <c r="N133" s="71"/>
      <c r="O133" s="105"/>
    </row>
    <row r="134" spans="2:15" s="1" customFormat="1" x14ac:dyDescent="0.25">
      <c r="B134" s="5" t="s">
        <v>397</v>
      </c>
      <c r="G134" s="72"/>
      <c r="H134" s="72"/>
      <c r="I134" s="72"/>
      <c r="J134" s="72"/>
      <c r="K134" s="72"/>
      <c r="L134" s="72"/>
      <c r="M134" s="72"/>
      <c r="N134" s="71"/>
      <c r="O134" s="105"/>
    </row>
    <row r="135" spans="2:15" s="1" customFormat="1" x14ac:dyDescent="0.25">
      <c r="B135" s="5" t="s">
        <v>398</v>
      </c>
      <c r="G135" s="72"/>
      <c r="H135" s="72"/>
      <c r="I135" s="72"/>
      <c r="J135" s="72"/>
      <c r="K135" s="72"/>
      <c r="L135" s="72"/>
      <c r="M135" s="72"/>
      <c r="N135" s="71"/>
      <c r="O135" s="105"/>
    </row>
    <row r="136" spans="2:15" s="1" customFormat="1" x14ac:dyDescent="0.25">
      <c r="B136" s="5" t="s">
        <v>399</v>
      </c>
      <c r="G136" s="72"/>
      <c r="H136" s="72"/>
      <c r="I136" s="72"/>
      <c r="J136" s="72"/>
      <c r="K136" s="72"/>
      <c r="L136" s="72"/>
      <c r="M136" s="72"/>
      <c r="N136" s="71"/>
      <c r="O136" s="105"/>
    </row>
    <row r="137" spans="2:15" s="1" customFormat="1" x14ac:dyDescent="0.25">
      <c r="B137" s="5" t="s">
        <v>400</v>
      </c>
      <c r="G137" s="72"/>
      <c r="H137" s="72"/>
      <c r="I137" s="72"/>
      <c r="J137" s="72"/>
      <c r="K137" s="72"/>
      <c r="L137" s="72"/>
      <c r="M137" s="72"/>
      <c r="N137" s="71"/>
      <c r="O137" s="105"/>
    </row>
    <row r="138" spans="2:15" s="1" customFormat="1" x14ac:dyDescent="0.25">
      <c r="B138" s="5" t="s">
        <v>401</v>
      </c>
      <c r="G138" s="72"/>
      <c r="H138" s="72"/>
      <c r="I138" s="72"/>
      <c r="J138" s="72"/>
      <c r="K138" s="72"/>
      <c r="L138" s="72"/>
      <c r="M138" s="72"/>
      <c r="N138" s="72"/>
      <c r="O138" s="107"/>
    </row>
    <row r="139" spans="2:15" s="1" customFormat="1" x14ac:dyDescent="0.25">
      <c r="B139" s="50" t="s">
        <v>72</v>
      </c>
      <c r="G139" s="21"/>
      <c r="H139" s="21"/>
      <c r="I139" s="21"/>
      <c r="J139" s="21"/>
      <c r="K139" s="21"/>
      <c r="L139" s="21"/>
      <c r="M139" s="21"/>
      <c r="N139" s="21"/>
      <c r="O139" s="33"/>
    </row>
    <row r="140" spans="2:15" s="1" customFormat="1" x14ac:dyDescent="0.25">
      <c r="B140" s="338"/>
      <c r="G140" s="70"/>
      <c r="H140" s="70"/>
      <c r="I140" s="70"/>
      <c r="J140" s="70"/>
      <c r="K140" s="70"/>
      <c r="L140" s="70"/>
      <c r="M140" s="70"/>
      <c r="N140" s="70"/>
      <c r="O140" s="103"/>
    </row>
    <row r="141" spans="2:15" s="1" customFormat="1" x14ac:dyDescent="0.25">
      <c r="B141" s="313"/>
      <c r="G141" s="71"/>
      <c r="H141" s="71"/>
      <c r="I141" s="71"/>
      <c r="J141" s="71"/>
      <c r="K141" s="71"/>
      <c r="L141" s="71"/>
      <c r="M141" s="71"/>
      <c r="N141" s="72"/>
      <c r="O141" s="107"/>
    </row>
    <row r="142" spans="2:15" s="1" customFormat="1" x14ac:dyDescent="0.25">
      <c r="B142" s="45"/>
      <c r="G142" s="21"/>
      <c r="H142" s="21"/>
      <c r="I142" s="21"/>
      <c r="J142" s="21"/>
      <c r="K142" s="21"/>
      <c r="L142" s="21"/>
      <c r="M142" s="21"/>
      <c r="N142" s="21"/>
      <c r="O142" s="33"/>
    </row>
    <row r="143" spans="2:15" s="1" customFormat="1" ht="30" customHeight="1" x14ac:dyDescent="0.25">
      <c r="B143" s="29" t="s">
        <v>406</v>
      </c>
      <c r="C143" s="132"/>
      <c r="D143" s="132"/>
      <c r="E143" s="132"/>
      <c r="F143" s="132"/>
      <c r="G143" s="306">
        <v>2023</v>
      </c>
      <c r="H143" s="306">
        <f t="shared" ref="H143:N143" si="6">+G143+1</f>
        <v>2024</v>
      </c>
      <c r="I143" s="306">
        <f t="shared" si="6"/>
        <v>2025</v>
      </c>
      <c r="J143" s="306">
        <f t="shared" si="6"/>
        <v>2026</v>
      </c>
      <c r="K143" s="306">
        <f t="shared" si="6"/>
        <v>2027</v>
      </c>
      <c r="L143" s="306">
        <f t="shared" si="6"/>
        <v>2028</v>
      </c>
      <c r="M143" s="306">
        <f t="shared" si="6"/>
        <v>2029</v>
      </c>
      <c r="N143" s="306">
        <f t="shared" si="6"/>
        <v>2030</v>
      </c>
      <c r="O143" s="302" t="s">
        <v>449</v>
      </c>
    </row>
    <row r="144" spans="2:15" s="1" customFormat="1" x14ac:dyDescent="0.25">
      <c r="B144" s="116"/>
      <c r="O144" s="6"/>
    </row>
    <row r="145" spans="2:15" s="1" customFormat="1" x14ac:dyDescent="0.25">
      <c r="B145" s="75" t="s">
        <v>376</v>
      </c>
      <c r="O145" s="6"/>
    </row>
    <row r="146" spans="2:15" s="1" customFormat="1" x14ac:dyDescent="0.25">
      <c r="B146" s="317">
        <f>'3_Atividade_METAS_Alta'!B110</f>
        <v>0</v>
      </c>
      <c r="G146" s="71"/>
      <c r="H146" s="71"/>
      <c r="I146" s="71"/>
      <c r="J146" s="71"/>
      <c r="K146" s="71"/>
      <c r="L146" s="71"/>
      <c r="M146" s="71"/>
      <c r="N146" s="70"/>
      <c r="O146" s="103"/>
    </row>
    <row r="147" spans="2:15" s="1" customFormat="1" x14ac:dyDescent="0.25">
      <c r="B147" s="317">
        <f>'3_Atividade_METAS_Alta'!B111</f>
        <v>0</v>
      </c>
      <c r="G147" s="71"/>
      <c r="H147" s="71"/>
      <c r="I147" s="71"/>
      <c r="J147" s="71"/>
      <c r="K147" s="71"/>
      <c r="L147" s="71"/>
      <c r="M147" s="71"/>
      <c r="N147" s="71"/>
      <c r="O147" s="105"/>
    </row>
    <row r="148" spans="2:15" s="1" customFormat="1" x14ac:dyDescent="0.25">
      <c r="B148" s="317">
        <f>'3_Atividade_METAS_Alta'!B112</f>
        <v>0</v>
      </c>
      <c r="G148" s="71"/>
      <c r="H148" s="71"/>
      <c r="I148" s="71"/>
      <c r="J148" s="71"/>
      <c r="K148" s="71"/>
      <c r="L148" s="71"/>
      <c r="M148" s="71"/>
      <c r="N148" s="71"/>
      <c r="O148" s="105"/>
    </row>
    <row r="149" spans="2:15" s="1" customFormat="1" x14ac:dyDescent="0.25">
      <c r="B149" s="317">
        <f>'3_Atividade_METAS_Alta'!B113</f>
        <v>0</v>
      </c>
      <c r="G149" s="71"/>
      <c r="H149" s="71"/>
      <c r="I149" s="71"/>
      <c r="J149" s="71"/>
      <c r="K149" s="71"/>
      <c r="L149" s="71"/>
      <c r="M149" s="71"/>
      <c r="N149" s="71"/>
      <c r="O149" s="105"/>
    </row>
    <row r="150" spans="2:15" s="1" customFormat="1" x14ac:dyDescent="0.25">
      <c r="B150" s="317">
        <f>'3_Atividade_METAS_Alta'!B114</f>
        <v>0</v>
      </c>
      <c r="G150" s="71"/>
      <c r="H150" s="71"/>
      <c r="I150" s="71"/>
      <c r="J150" s="71"/>
      <c r="K150" s="71"/>
      <c r="L150" s="71"/>
      <c r="M150" s="71"/>
      <c r="N150" s="71"/>
      <c r="O150" s="105"/>
    </row>
    <row r="151" spans="2:15" s="1" customFormat="1" x14ac:dyDescent="0.25">
      <c r="B151" s="317">
        <f>'3_Atividade_METAS_Alta'!B115</f>
        <v>0</v>
      </c>
      <c r="G151" s="71"/>
      <c r="H151" s="71"/>
      <c r="I151" s="71"/>
      <c r="J151" s="71"/>
      <c r="K151" s="71"/>
      <c r="L151" s="71"/>
      <c r="M151" s="71"/>
      <c r="N151" s="71"/>
      <c r="O151" s="105"/>
    </row>
    <row r="152" spans="2:15" s="1" customFormat="1" x14ac:dyDescent="0.25">
      <c r="B152" s="317">
        <f>'3_Atividade_METAS_Alta'!B116</f>
        <v>0</v>
      </c>
      <c r="G152" s="71"/>
      <c r="H152" s="71"/>
      <c r="I152" s="71"/>
      <c r="J152" s="71"/>
      <c r="K152" s="71"/>
      <c r="L152" s="71"/>
      <c r="M152" s="71"/>
      <c r="N152" s="72"/>
      <c r="O152" s="107"/>
    </row>
    <row r="153" spans="2:15" s="1" customFormat="1" x14ac:dyDescent="0.25">
      <c r="B153" s="75" t="s">
        <v>377</v>
      </c>
      <c r="O153" s="6"/>
    </row>
    <row r="154" spans="2:15" s="1" customFormat="1" x14ac:dyDescent="0.25">
      <c r="B154" s="317">
        <f>'3_Atividade_METAS_Alta'!B118</f>
        <v>0</v>
      </c>
      <c r="G154" s="71"/>
      <c r="H154" s="71"/>
      <c r="I154" s="71"/>
      <c r="J154" s="71"/>
      <c r="K154" s="71"/>
      <c r="L154" s="71"/>
      <c r="M154" s="71"/>
      <c r="N154" s="70"/>
      <c r="O154" s="103"/>
    </row>
    <row r="155" spans="2:15" s="1" customFormat="1" x14ac:dyDescent="0.25">
      <c r="B155" s="317">
        <f>'3_Atividade_METAS_Alta'!B119</f>
        <v>0</v>
      </c>
      <c r="G155" s="71"/>
      <c r="H155" s="71"/>
      <c r="I155" s="71"/>
      <c r="J155" s="71"/>
      <c r="K155" s="71"/>
      <c r="L155" s="71"/>
      <c r="M155" s="71"/>
      <c r="N155" s="71"/>
      <c r="O155" s="105"/>
    </row>
    <row r="156" spans="2:15" s="1" customFormat="1" x14ac:dyDescent="0.25">
      <c r="B156" s="317">
        <f>'3_Atividade_METAS_Alta'!B120</f>
        <v>0</v>
      </c>
      <c r="G156" s="71"/>
      <c r="H156" s="71"/>
      <c r="I156" s="71"/>
      <c r="J156" s="71"/>
      <c r="K156" s="71"/>
      <c r="L156" s="71"/>
      <c r="M156" s="71"/>
      <c r="N156" s="71"/>
      <c r="O156" s="105"/>
    </row>
    <row r="157" spans="2:15" s="1" customFormat="1" x14ac:dyDescent="0.25">
      <c r="B157" s="317">
        <f>'3_Atividade_METAS_Alta'!B121</f>
        <v>0</v>
      </c>
      <c r="G157" s="71"/>
      <c r="H157" s="71"/>
      <c r="I157" s="71"/>
      <c r="J157" s="71"/>
      <c r="K157" s="71"/>
      <c r="L157" s="71"/>
      <c r="M157" s="71"/>
      <c r="N157" s="71"/>
      <c r="O157" s="105"/>
    </row>
    <row r="158" spans="2:15" s="1" customFormat="1" x14ac:dyDescent="0.25">
      <c r="B158" s="317">
        <f>'3_Atividade_METAS_Alta'!B122</f>
        <v>0</v>
      </c>
      <c r="G158" s="71"/>
      <c r="H158" s="71"/>
      <c r="I158" s="71"/>
      <c r="J158" s="71"/>
      <c r="K158" s="71"/>
      <c r="L158" s="71"/>
      <c r="M158" s="71"/>
      <c r="N158" s="71"/>
      <c r="O158" s="105"/>
    </row>
    <row r="159" spans="2:15" s="1" customFormat="1" x14ac:dyDescent="0.25">
      <c r="B159" s="317">
        <f>'3_Atividade_METAS_Alta'!B123</f>
        <v>0</v>
      </c>
      <c r="G159" s="71"/>
      <c r="H159" s="71"/>
      <c r="I159" s="71"/>
      <c r="J159" s="71"/>
      <c r="K159" s="71"/>
      <c r="L159" s="71"/>
      <c r="M159" s="71"/>
      <c r="N159" s="71"/>
      <c r="O159" s="105"/>
    </row>
    <row r="160" spans="2:15" s="1" customFormat="1" x14ac:dyDescent="0.25">
      <c r="B160" s="317">
        <f>'3_Atividade_METAS_Alta'!B124</f>
        <v>0</v>
      </c>
      <c r="G160" s="71"/>
      <c r="H160" s="71"/>
      <c r="I160" s="71"/>
      <c r="J160" s="71"/>
      <c r="K160" s="71"/>
      <c r="L160" s="71"/>
      <c r="M160" s="71"/>
      <c r="N160" s="72"/>
      <c r="O160" s="107"/>
    </row>
    <row r="161" spans="2:15" s="1" customFormat="1" x14ac:dyDescent="0.25">
      <c r="B161" s="75" t="s">
        <v>381</v>
      </c>
      <c r="O161" s="6"/>
    </row>
    <row r="162" spans="2:15" s="1" customFormat="1" x14ac:dyDescent="0.25">
      <c r="B162" s="317">
        <f>'3_Atividade_METAS_Alta'!B126</f>
        <v>0</v>
      </c>
      <c r="G162" s="71"/>
      <c r="H162" s="71"/>
      <c r="I162" s="71"/>
      <c r="J162" s="71"/>
      <c r="K162" s="71"/>
      <c r="L162" s="71"/>
      <c r="M162" s="71"/>
      <c r="N162" s="70"/>
      <c r="O162" s="103"/>
    </row>
    <row r="163" spans="2:15" s="1" customFormat="1" x14ac:dyDescent="0.25">
      <c r="B163" s="317">
        <f>'3_Atividade_METAS_Alta'!B127</f>
        <v>0</v>
      </c>
      <c r="G163" s="71"/>
      <c r="H163" s="71"/>
      <c r="I163" s="71"/>
      <c r="J163" s="71"/>
      <c r="K163" s="71"/>
      <c r="L163" s="71"/>
      <c r="M163" s="71"/>
      <c r="N163" s="71"/>
      <c r="O163" s="105"/>
    </row>
    <row r="164" spans="2:15" s="1" customFormat="1" x14ac:dyDescent="0.25">
      <c r="B164" s="317">
        <f>'3_Atividade_METAS_Alta'!B128</f>
        <v>0</v>
      </c>
      <c r="G164" s="71"/>
      <c r="H164" s="71"/>
      <c r="I164" s="71"/>
      <c r="J164" s="71"/>
      <c r="K164" s="71"/>
      <c r="L164" s="71"/>
      <c r="M164" s="71"/>
      <c r="N164" s="71"/>
      <c r="O164" s="105"/>
    </row>
    <row r="165" spans="2:15" s="1" customFormat="1" x14ac:dyDescent="0.25">
      <c r="B165" s="317">
        <f>'3_Atividade_METAS_Alta'!B129</f>
        <v>0</v>
      </c>
      <c r="G165" s="71"/>
      <c r="H165" s="71"/>
      <c r="I165" s="71"/>
      <c r="J165" s="71"/>
      <c r="K165" s="71"/>
      <c r="L165" s="71"/>
      <c r="M165" s="71"/>
      <c r="N165" s="71"/>
      <c r="O165" s="105"/>
    </row>
    <row r="166" spans="2:15" s="1" customFormat="1" x14ac:dyDescent="0.25">
      <c r="B166" s="317">
        <f>'3_Atividade_METAS_Alta'!B130</f>
        <v>0</v>
      </c>
      <c r="G166" s="71"/>
      <c r="H166" s="71"/>
      <c r="I166" s="71"/>
      <c r="J166" s="71"/>
      <c r="K166" s="71"/>
      <c r="L166" s="71"/>
      <c r="M166" s="71"/>
      <c r="N166" s="71"/>
      <c r="O166" s="105"/>
    </row>
    <row r="167" spans="2:15" s="1" customFormat="1" x14ac:dyDescent="0.25">
      <c r="B167" s="317">
        <f>'3_Atividade_METAS_Alta'!B131</f>
        <v>0</v>
      </c>
      <c r="G167" s="71"/>
      <c r="H167" s="71"/>
      <c r="I167" s="71"/>
      <c r="J167" s="71"/>
      <c r="K167" s="71"/>
      <c r="L167" s="71"/>
      <c r="M167" s="71"/>
      <c r="N167" s="71"/>
      <c r="O167" s="105"/>
    </row>
    <row r="168" spans="2:15" s="1" customFormat="1" x14ac:dyDescent="0.25">
      <c r="B168" s="317">
        <f>'3_Atividade_METAS_Alta'!B132</f>
        <v>0</v>
      </c>
      <c r="G168" s="71"/>
      <c r="H168" s="71"/>
      <c r="I168" s="71"/>
      <c r="J168" s="71"/>
      <c r="K168" s="71"/>
      <c r="L168" s="71"/>
      <c r="M168" s="71"/>
      <c r="N168" s="72"/>
      <c r="O168" s="107"/>
    </row>
    <row r="169" spans="2:15" s="1" customFormat="1" x14ac:dyDescent="0.25">
      <c r="B169" s="75" t="s">
        <v>382</v>
      </c>
      <c r="O169" s="6"/>
    </row>
    <row r="170" spans="2:15" s="1" customFormat="1" x14ac:dyDescent="0.25">
      <c r="B170" s="317">
        <f>'3_Atividade_METAS_Alta'!B134</f>
        <v>0</v>
      </c>
      <c r="G170" s="71"/>
      <c r="H170" s="71"/>
      <c r="I170" s="71"/>
      <c r="J170" s="71"/>
      <c r="K170" s="71"/>
      <c r="L170" s="71"/>
      <c r="M170" s="71"/>
      <c r="N170" s="70"/>
      <c r="O170" s="103"/>
    </row>
    <row r="171" spans="2:15" s="1" customFormat="1" x14ac:dyDescent="0.25">
      <c r="B171" s="317">
        <f>'3_Atividade_METAS_Alta'!B135</f>
        <v>0</v>
      </c>
      <c r="G171" s="71"/>
      <c r="H171" s="71"/>
      <c r="I171" s="71"/>
      <c r="J171" s="71"/>
      <c r="K171" s="71"/>
      <c r="L171" s="71"/>
      <c r="M171" s="71"/>
      <c r="N171" s="71"/>
      <c r="O171" s="105"/>
    </row>
    <row r="172" spans="2:15" s="1" customFormat="1" x14ac:dyDescent="0.25">
      <c r="B172" s="317">
        <f>'3_Atividade_METAS_Alta'!B136</f>
        <v>0</v>
      </c>
      <c r="G172" s="71"/>
      <c r="H172" s="71"/>
      <c r="I172" s="71"/>
      <c r="J172" s="71"/>
      <c r="K172" s="71"/>
      <c r="L172" s="71"/>
      <c r="M172" s="71"/>
      <c r="N172" s="71"/>
      <c r="O172" s="105"/>
    </row>
    <row r="173" spans="2:15" s="1" customFormat="1" x14ac:dyDescent="0.25">
      <c r="B173" s="317">
        <f>'3_Atividade_METAS_Alta'!B137</f>
        <v>0</v>
      </c>
      <c r="G173" s="71"/>
      <c r="H173" s="71"/>
      <c r="I173" s="71"/>
      <c r="J173" s="71"/>
      <c r="K173" s="71"/>
      <c r="L173" s="71"/>
      <c r="M173" s="71"/>
      <c r="N173" s="71"/>
      <c r="O173" s="105"/>
    </row>
    <row r="174" spans="2:15" s="1" customFormat="1" x14ac:dyDescent="0.25">
      <c r="B174" s="317">
        <f>'3_Atividade_METAS_Alta'!B138</f>
        <v>0</v>
      </c>
      <c r="G174" s="71"/>
      <c r="H174" s="71"/>
      <c r="I174" s="71"/>
      <c r="J174" s="71"/>
      <c r="K174" s="71"/>
      <c r="L174" s="71"/>
      <c r="M174" s="71"/>
      <c r="N174" s="71"/>
      <c r="O174" s="105"/>
    </row>
    <row r="175" spans="2:15" s="1" customFormat="1" x14ac:dyDescent="0.25">
      <c r="B175" s="317">
        <f>'3_Atividade_METAS_Alta'!B141</f>
        <v>0</v>
      </c>
      <c r="G175" s="71"/>
      <c r="H175" s="71"/>
      <c r="I175" s="71"/>
      <c r="J175" s="71"/>
      <c r="K175" s="71"/>
      <c r="L175" s="71"/>
      <c r="M175" s="71"/>
      <c r="N175" s="71"/>
      <c r="O175" s="105"/>
    </row>
    <row r="176" spans="2:15" s="1" customFormat="1" x14ac:dyDescent="0.25">
      <c r="B176" s="317">
        <f>'3_Atividade_METAS_Alta'!B142</f>
        <v>0</v>
      </c>
      <c r="G176" s="71"/>
      <c r="H176" s="71"/>
      <c r="I176" s="71"/>
      <c r="J176" s="71"/>
      <c r="K176" s="71"/>
      <c r="L176" s="71"/>
      <c r="M176" s="71"/>
      <c r="N176" s="72"/>
      <c r="O176" s="107"/>
    </row>
    <row r="177" spans="2:15" s="1" customFormat="1" x14ac:dyDescent="0.25">
      <c r="B177" s="75" t="s">
        <v>384</v>
      </c>
      <c r="O177" s="6"/>
    </row>
    <row r="178" spans="2:15" s="1" customFormat="1" x14ac:dyDescent="0.25">
      <c r="B178" s="317">
        <f>'3_Atividade_METAS_Alta'!B144</f>
        <v>0</v>
      </c>
      <c r="G178" s="72"/>
      <c r="H178" s="72"/>
      <c r="I178" s="72"/>
      <c r="J178" s="72"/>
      <c r="K178" s="72"/>
      <c r="L178" s="72"/>
      <c r="M178" s="72"/>
      <c r="N178" s="188"/>
      <c r="O178" s="189"/>
    </row>
    <row r="179" spans="2:15" s="1" customFormat="1" x14ac:dyDescent="0.25">
      <c r="B179" s="75" t="s">
        <v>407</v>
      </c>
      <c r="O179" s="6"/>
    </row>
    <row r="180" spans="2:15" s="1" customFormat="1" x14ac:dyDescent="0.25">
      <c r="B180" s="317">
        <f>'3_Atividade_METAS_Alta'!B146</f>
        <v>0</v>
      </c>
      <c r="G180" s="70"/>
      <c r="H180" s="70"/>
      <c r="I180" s="70"/>
      <c r="J180" s="70"/>
      <c r="K180" s="70"/>
      <c r="L180" s="70"/>
      <c r="M180" s="70"/>
      <c r="N180" s="70"/>
      <c r="O180" s="103"/>
    </row>
    <row r="181" spans="2:15" s="1" customFormat="1" x14ac:dyDescent="0.25">
      <c r="B181" s="317">
        <f>'3_Atividade_METAS_Alta'!B147</f>
        <v>0</v>
      </c>
      <c r="G181" s="71"/>
      <c r="H181" s="71"/>
      <c r="I181" s="71"/>
      <c r="J181" s="71"/>
      <c r="K181" s="71"/>
      <c r="L181" s="71"/>
      <c r="M181" s="71"/>
      <c r="N181" s="71"/>
      <c r="O181" s="105"/>
    </row>
    <row r="182" spans="2:15" s="1" customFormat="1" x14ac:dyDescent="0.25">
      <c r="B182" s="317">
        <f>'3_Atividade_METAS_Alta'!B148</f>
        <v>0</v>
      </c>
      <c r="G182" s="71"/>
      <c r="H182" s="71"/>
      <c r="I182" s="71"/>
      <c r="J182" s="71"/>
      <c r="K182" s="71"/>
      <c r="L182" s="71"/>
      <c r="M182" s="71"/>
      <c r="N182" s="71"/>
      <c r="O182" s="105"/>
    </row>
    <row r="183" spans="2:15" s="1" customFormat="1" x14ac:dyDescent="0.25">
      <c r="B183" s="317">
        <f>'3_Atividade_METAS_Alta'!B149</f>
        <v>0</v>
      </c>
      <c r="G183" s="71"/>
      <c r="H183" s="71"/>
      <c r="I183" s="71"/>
      <c r="J183" s="71"/>
      <c r="K183" s="71"/>
      <c r="L183" s="71"/>
      <c r="M183" s="71"/>
      <c r="N183" s="71"/>
      <c r="O183" s="105"/>
    </row>
    <row r="184" spans="2:15" s="1" customFormat="1" x14ac:dyDescent="0.25">
      <c r="B184" s="317">
        <f>'3_Atividade_METAS_Alta'!B150</f>
        <v>0</v>
      </c>
      <c r="G184" s="71"/>
      <c r="H184" s="71"/>
      <c r="I184" s="71"/>
      <c r="J184" s="71"/>
      <c r="K184" s="71"/>
      <c r="L184" s="71"/>
      <c r="M184" s="71"/>
      <c r="N184" s="71"/>
      <c r="O184" s="105"/>
    </row>
    <row r="185" spans="2:15" s="1" customFormat="1" x14ac:dyDescent="0.25">
      <c r="B185" s="317">
        <f>'3_Atividade_METAS_Alta'!B151</f>
        <v>0</v>
      </c>
      <c r="G185" s="71"/>
      <c r="H185" s="71"/>
      <c r="I185" s="71"/>
      <c r="J185" s="71"/>
      <c r="K185" s="71"/>
      <c r="L185" s="71"/>
      <c r="M185" s="71"/>
      <c r="N185" s="71"/>
      <c r="O185" s="105"/>
    </row>
    <row r="186" spans="2:15" s="1" customFormat="1" x14ac:dyDescent="0.25">
      <c r="B186" s="317">
        <f>'3_Atividade_METAS_Alta'!B152</f>
        <v>0</v>
      </c>
      <c r="G186" s="71"/>
      <c r="H186" s="71"/>
      <c r="I186" s="71"/>
      <c r="J186" s="71"/>
      <c r="K186" s="71"/>
      <c r="L186" s="71"/>
      <c r="M186" s="71"/>
      <c r="N186" s="72"/>
      <c r="O186" s="107"/>
    </row>
    <row r="187" spans="2:15" s="1" customFormat="1" x14ac:dyDescent="0.25">
      <c r="B187" s="17"/>
      <c r="O187" s="6"/>
    </row>
    <row r="188" spans="2:15" s="1" customFormat="1" ht="30" customHeight="1" x14ac:dyDescent="0.25">
      <c r="B188" s="122" t="s">
        <v>410</v>
      </c>
      <c r="C188" s="132"/>
      <c r="D188" s="132"/>
      <c r="E188" s="132"/>
      <c r="F188" s="132"/>
      <c r="G188" s="306">
        <v>2023</v>
      </c>
      <c r="H188" s="306">
        <f t="shared" ref="H188:N188" si="7">+G188+1</f>
        <v>2024</v>
      </c>
      <c r="I188" s="306">
        <f t="shared" si="7"/>
        <v>2025</v>
      </c>
      <c r="J188" s="306">
        <f t="shared" si="7"/>
        <v>2026</v>
      </c>
      <c r="K188" s="306">
        <f t="shared" si="7"/>
        <v>2027</v>
      </c>
      <c r="L188" s="306">
        <f t="shared" si="7"/>
        <v>2028</v>
      </c>
      <c r="M188" s="306">
        <f t="shared" si="7"/>
        <v>2029</v>
      </c>
      <c r="N188" s="306">
        <f t="shared" si="7"/>
        <v>2030</v>
      </c>
      <c r="O188" s="302" t="s">
        <v>449</v>
      </c>
    </row>
    <row r="189" spans="2:15" s="1" customFormat="1" ht="4.9000000000000004" customHeight="1" x14ac:dyDescent="0.25">
      <c r="B189" s="75"/>
      <c r="G189" s="100"/>
      <c r="H189" s="100"/>
      <c r="I189" s="100"/>
      <c r="J189" s="100"/>
      <c r="K189" s="100"/>
      <c r="L189" s="100"/>
      <c r="M189" s="100"/>
      <c r="N189" s="100"/>
      <c r="O189" s="101"/>
    </row>
    <row r="190" spans="2:15" s="1" customFormat="1" x14ac:dyDescent="0.25">
      <c r="B190" s="35" t="s">
        <v>411</v>
      </c>
      <c r="G190" s="100"/>
      <c r="H190" s="100"/>
      <c r="I190" s="100"/>
      <c r="J190" s="100"/>
      <c r="K190" s="100"/>
      <c r="L190" s="100"/>
      <c r="M190" s="100"/>
      <c r="N190" s="100"/>
      <c r="O190" s="101"/>
    </row>
    <row r="191" spans="2:15" s="1" customFormat="1" x14ac:dyDescent="0.25">
      <c r="B191" s="50" t="s">
        <v>452</v>
      </c>
      <c r="G191" s="70"/>
      <c r="H191" s="70"/>
      <c r="I191" s="70"/>
      <c r="J191" s="70"/>
      <c r="K191" s="70"/>
      <c r="L191" s="70"/>
      <c r="M191" s="70"/>
      <c r="N191" s="70"/>
      <c r="O191" s="103"/>
    </row>
    <row r="192" spans="2:15" s="1" customFormat="1" ht="7.9" customHeight="1" x14ac:dyDescent="0.25">
      <c r="B192" s="17"/>
      <c r="O192" s="6"/>
    </row>
    <row r="193" spans="1:15" s="1" customFormat="1" x14ac:dyDescent="0.25">
      <c r="B193" s="31" t="s">
        <v>453</v>
      </c>
      <c r="G193" s="321"/>
      <c r="H193" s="321"/>
      <c r="I193" s="321"/>
      <c r="J193" s="321"/>
      <c r="K193" s="321"/>
      <c r="L193" s="321"/>
      <c r="M193" s="321"/>
      <c r="N193" s="321"/>
      <c r="O193" s="322"/>
    </row>
    <row r="194" spans="1:15" s="1" customFormat="1" x14ac:dyDescent="0.25">
      <c r="B194" s="50" t="s">
        <v>454</v>
      </c>
      <c r="G194" s="70"/>
      <c r="H194" s="70"/>
      <c r="I194" s="70"/>
      <c r="J194" s="70"/>
      <c r="K194" s="70"/>
      <c r="L194" s="70"/>
      <c r="M194" s="70"/>
      <c r="N194" s="70"/>
      <c r="O194" s="103"/>
    </row>
    <row r="195" spans="1:15" s="1" customFormat="1" x14ac:dyDescent="0.25">
      <c r="B195" s="50" t="s">
        <v>455</v>
      </c>
      <c r="G195" s="71"/>
      <c r="H195" s="71"/>
      <c r="I195" s="71"/>
      <c r="J195" s="71"/>
      <c r="K195" s="71"/>
      <c r="L195" s="71"/>
      <c r="M195" s="71"/>
      <c r="N195" s="71"/>
      <c r="O195" s="105"/>
    </row>
    <row r="196" spans="1:15" s="1" customFormat="1" x14ac:dyDescent="0.25">
      <c r="B196" s="50" t="s">
        <v>456</v>
      </c>
      <c r="G196" s="71"/>
      <c r="H196" s="71"/>
      <c r="I196" s="71"/>
      <c r="J196" s="71"/>
      <c r="K196" s="71"/>
      <c r="L196" s="71"/>
      <c r="M196" s="71"/>
      <c r="N196" s="71"/>
      <c r="O196" s="105"/>
    </row>
    <row r="197" spans="1:15" s="1" customFormat="1" ht="16.899999999999999" customHeight="1" x14ac:dyDescent="0.25">
      <c r="B197" s="50" t="s">
        <v>457</v>
      </c>
      <c r="G197" s="72"/>
      <c r="H197" s="72"/>
      <c r="I197" s="72"/>
      <c r="J197" s="72"/>
      <c r="K197" s="72"/>
      <c r="L197" s="72"/>
      <c r="M197" s="72"/>
      <c r="N197" s="72"/>
      <c r="O197" s="107"/>
    </row>
    <row r="198" spans="1:15" s="1" customFormat="1" ht="7.9" customHeight="1" x14ac:dyDescent="0.25">
      <c r="B198" s="17"/>
      <c r="O198" s="6"/>
    </row>
    <row r="199" spans="1:15" s="1" customFormat="1" x14ac:dyDescent="0.25">
      <c r="B199" s="35" t="s">
        <v>413</v>
      </c>
      <c r="G199" s="321">
        <f t="shared" ref="G199:O199" si="8">SUM(G200:G215)</f>
        <v>0</v>
      </c>
      <c r="H199" s="321">
        <f t="shared" si="8"/>
        <v>0</v>
      </c>
      <c r="I199" s="321">
        <f t="shared" si="8"/>
        <v>0</v>
      </c>
      <c r="J199" s="321">
        <f t="shared" si="8"/>
        <v>0</v>
      </c>
      <c r="K199" s="321">
        <f t="shared" si="8"/>
        <v>0</v>
      </c>
      <c r="L199" s="321">
        <f t="shared" si="8"/>
        <v>0</v>
      </c>
      <c r="M199" s="321">
        <f t="shared" si="8"/>
        <v>0</v>
      </c>
      <c r="N199" s="321">
        <f t="shared" si="8"/>
        <v>0</v>
      </c>
      <c r="O199" s="322">
        <f t="shared" si="8"/>
        <v>0</v>
      </c>
    </row>
    <row r="200" spans="1:15" s="1" customFormat="1" x14ac:dyDescent="0.25">
      <c r="B200" s="50" t="s">
        <v>414</v>
      </c>
      <c r="G200" s="70"/>
      <c r="H200" s="70"/>
      <c r="I200" s="70"/>
      <c r="J200" s="70"/>
      <c r="K200" s="70"/>
      <c r="L200" s="70"/>
      <c r="M200" s="70"/>
      <c r="N200" s="70"/>
      <c r="O200" s="103"/>
    </row>
    <row r="201" spans="1:15" s="1" customFormat="1" x14ac:dyDescent="0.25">
      <c r="B201" s="50" t="s">
        <v>415</v>
      </c>
      <c r="G201" s="71"/>
      <c r="H201" s="71"/>
      <c r="I201" s="71"/>
      <c r="J201" s="71"/>
      <c r="K201" s="71"/>
      <c r="L201" s="71"/>
      <c r="M201" s="71"/>
      <c r="N201" s="71"/>
      <c r="O201" s="105"/>
    </row>
    <row r="202" spans="1:15" s="1" customFormat="1" x14ac:dyDescent="0.25">
      <c r="B202" s="50" t="s">
        <v>416</v>
      </c>
      <c r="G202" s="70"/>
      <c r="H202" s="70"/>
      <c r="I202" s="70"/>
      <c r="J202" s="70"/>
      <c r="K202" s="70"/>
      <c r="L202" s="70"/>
      <c r="M202" s="70"/>
      <c r="N202" s="71"/>
      <c r="O202" s="105"/>
    </row>
    <row r="203" spans="1:15" s="1" customFormat="1" x14ac:dyDescent="0.25">
      <c r="A203" s="48"/>
      <c r="B203" s="50" t="s">
        <v>417</v>
      </c>
      <c r="G203" s="71"/>
      <c r="H203" s="71"/>
      <c r="I203" s="71"/>
      <c r="J203" s="71"/>
      <c r="K203" s="71"/>
      <c r="L203" s="71"/>
      <c r="M203" s="71"/>
      <c r="N203" s="71"/>
      <c r="O203" s="105"/>
    </row>
    <row r="204" spans="1:15" s="1" customFormat="1" x14ac:dyDescent="0.25">
      <c r="B204" s="50" t="s">
        <v>418</v>
      </c>
      <c r="G204" s="70"/>
      <c r="H204" s="70"/>
      <c r="I204" s="70"/>
      <c r="J204" s="70"/>
      <c r="K204" s="70"/>
      <c r="L204" s="70"/>
      <c r="M204" s="70"/>
      <c r="N204" s="71"/>
      <c r="O204" s="105"/>
    </row>
    <row r="205" spans="1:15" s="1" customFormat="1" x14ac:dyDescent="0.25">
      <c r="A205" s="48"/>
      <c r="B205" s="50" t="s">
        <v>419</v>
      </c>
      <c r="G205" s="71"/>
      <c r="H205" s="71"/>
      <c r="I205" s="71"/>
      <c r="J205" s="71"/>
      <c r="K205" s="71"/>
      <c r="L205" s="71"/>
      <c r="M205" s="71"/>
      <c r="N205" s="71"/>
      <c r="O205" s="105"/>
    </row>
    <row r="206" spans="1:15" s="1" customFormat="1" x14ac:dyDescent="0.25">
      <c r="A206" s="48"/>
      <c r="B206" s="50" t="s">
        <v>420</v>
      </c>
      <c r="G206" s="70"/>
      <c r="H206" s="70"/>
      <c r="I206" s="70"/>
      <c r="J206" s="70"/>
      <c r="K206" s="70"/>
      <c r="L206" s="70"/>
      <c r="M206" s="70"/>
      <c r="N206" s="71"/>
      <c r="O206" s="105"/>
    </row>
    <row r="207" spans="1:15" s="1" customFormat="1" x14ac:dyDescent="0.25">
      <c r="A207" s="48"/>
      <c r="B207" s="50" t="s">
        <v>421</v>
      </c>
      <c r="G207" s="71"/>
      <c r="H207" s="71"/>
      <c r="I207" s="71"/>
      <c r="J207" s="71"/>
      <c r="K207" s="71"/>
      <c r="L207" s="71"/>
      <c r="M207" s="71"/>
      <c r="N207" s="71"/>
      <c r="O207" s="105"/>
    </row>
    <row r="208" spans="1:15" s="1" customFormat="1" x14ac:dyDescent="0.25">
      <c r="B208" s="50" t="s">
        <v>422</v>
      </c>
      <c r="G208" s="70"/>
      <c r="H208" s="70"/>
      <c r="I208" s="70"/>
      <c r="J208" s="70"/>
      <c r="K208" s="70"/>
      <c r="L208" s="70"/>
      <c r="M208" s="70"/>
      <c r="N208" s="71"/>
      <c r="O208" s="105"/>
    </row>
    <row r="209" spans="1:16" s="1" customFormat="1" x14ac:dyDescent="0.25">
      <c r="B209" s="50" t="s">
        <v>423</v>
      </c>
      <c r="G209" s="71"/>
      <c r="H209" s="71"/>
      <c r="I209" s="71"/>
      <c r="J209" s="71"/>
      <c r="K209" s="71"/>
      <c r="L209" s="71"/>
      <c r="M209" s="71"/>
      <c r="N209" s="71"/>
      <c r="O209" s="105"/>
    </row>
    <row r="210" spans="1:16" s="1" customFormat="1" ht="31.9" customHeight="1" x14ac:dyDescent="0.25">
      <c r="B210" s="99" t="s">
        <v>424</v>
      </c>
      <c r="G210" s="70"/>
      <c r="H210" s="70"/>
      <c r="I210" s="70"/>
      <c r="J210" s="70"/>
      <c r="K210" s="70"/>
      <c r="L210" s="70"/>
      <c r="M210" s="70"/>
      <c r="N210" s="71"/>
      <c r="O210" s="105"/>
    </row>
    <row r="211" spans="1:16" s="1" customFormat="1" x14ac:dyDescent="0.25">
      <c r="B211" s="50" t="s">
        <v>396</v>
      </c>
      <c r="G211" s="71"/>
      <c r="H211" s="71"/>
      <c r="I211" s="71"/>
      <c r="J211" s="71"/>
      <c r="K211" s="71"/>
      <c r="L211" s="71"/>
      <c r="M211" s="71"/>
      <c r="N211" s="71"/>
      <c r="O211" s="105"/>
    </row>
    <row r="212" spans="1:16" s="1" customFormat="1" x14ac:dyDescent="0.25">
      <c r="B212" s="50" t="s">
        <v>395</v>
      </c>
      <c r="G212" s="70"/>
      <c r="H212" s="70"/>
      <c r="I212" s="70"/>
      <c r="J212" s="70"/>
      <c r="K212" s="70"/>
      <c r="L212" s="70"/>
      <c r="M212" s="70"/>
      <c r="N212" s="71"/>
      <c r="O212" s="105"/>
    </row>
    <row r="213" spans="1:16" s="1" customFormat="1" x14ac:dyDescent="0.25">
      <c r="B213" s="50" t="s">
        <v>399</v>
      </c>
      <c r="G213" s="71"/>
      <c r="H213" s="71"/>
      <c r="I213" s="71"/>
      <c r="J213" s="71"/>
      <c r="K213" s="71"/>
      <c r="L213" s="71"/>
      <c r="M213" s="71"/>
      <c r="N213" s="71"/>
      <c r="O213" s="105"/>
    </row>
    <row r="214" spans="1:16" s="1" customFormat="1" x14ac:dyDescent="0.25">
      <c r="B214" s="50" t="s">
        <v>400</v>
      </c>
      <c r="G214" s="70"/>
      <c r="H214" s="70"/>
      <c r="I214" s="70"/>
      <c r="J214" s="70"/>
      <c r="K214" s="70"/>
      <c r="L214" s="70"/>
      <c r="M214" s="70"/>
      <c r="N214" s="71"/>
      <c r="O214" s="105"/>
    </row>
    <row r="215" spans="1:16" s="1" customFormat="1" x14ac:dyDescent="0.25">
      <c r="B215" s="50" t="s">
        <v>425</v>
      </c>
      <c r="G215" s="71"/>
      <c r="H215" s="71"/>
      <c r="I215" s="71"/>
      <c r="J215" s="71"/>
      <c r="K215" s="71"/>
      <c r="L215" s="71"/>
      <c r="M215" s="71"/>
      <c r="N215" s="72"/>
      <c r="O215" s="107"/>
    </row>
    <row r="216" spans="1:16" s="1" customFormat="1" ht="7.9" customHeight="1" x14ac:dyDescent="0.25">
      <c r="B216" s="75"/>
      <c r="G216" s="52"/>
      <c r="H216" s="52"/>
      <c r="I216" s="52"/>
      <c r="J216" s="52"/>
      <c r="K216" s="52"/>
      <c r="L216" s="52"/>
      <c r="M216" s="52"/>
      <c r="N216" s="52"/>
      <c r="O216" s="124"/>
    </row>
    <row r="217" spans="1:16" s="1" customFormat="1" x14ac:dyDescent="0.25">
      <c r="B217" s="35" t="s">
        <v>426</v>
      </c>
      <c r="G217" s="71"/>
      <c r="H217" s="71"/>
      <c r="I217" s="71"/>
      <c r="J217" s="71"/>
      <c r="K217" s="71"/>
      <c r="L217" s="71"/>
      <c r="M217" s="71"/>
      <c r="N217" s="188"/>
      <c r="O217" s="189"/>
    </row>
    <row r="218" spans="1:16" s="1" customFormat="1" ht="7.9" customHeight="1" x14ac:dyDescent="0.25">
      <c r="B218" s="35"/>
      <c r="G218" s="44"/>
      <c r="H218" s="44"/>
      <c r="I218" s="44"/>
      <c r="J218" s="44"/>
      <c r="K218" s="44"/>
      <c r="L218" s="44"/>
      <c r="M218" s="44"/>
      <c r="N218" s="44"/>
      <c r="O218" s="125"/>
    </row>
    <row r="219" spans="1:16" s="1" customFormat="1" x14ac:dyDescent="0.25">
      <c r="B219" s="126" t="s">
        <v>427</v>
      </c>
      <c r="C219" s="26"/>
      <c r="D219" s="26"/>
      <c r="E219" s="26"/>
      <c r="F219" s="26"/>
      <c r="G219" s="117"/>
      <c r="H219" s="117"/>
      <c r="I219" s="117"/>
      <c r="J219" s="117"/>
      <c r="K219" s="117"/>
      <c r="L219" s="117"/>
      <c r="M219" s="117"/>
      <c r="N219" s="190"/>
      <c r="O219" s="191"/>
    </row>
    <row r="221" spans="1:16" x14ac:dyDescent="0.25">
      <c r="A221" t="s">
        <v>357</v>
      </c>
      <c r="B221" t="s">
        <v>357</v>
      </c>
      <c r="C221" t="s">
        <v>357</v>
      </c>
      <c r="D221" t="s">
        <v>357</v>
      </c>
      <c r="E221" t="s">
        <v>357</v>
      </c>
      <c r="F221" t="s">
        <v>357</v>
      </c>
      <c r="G221" t="s">
        <v>357</v>
      </c>
      <c r="H221" t="s">
        <v>357</v>
      </c>
      <c r="I221" t="s">
        <v>357</v>
      </c>
      <c r="J221" t="s">
        <v>357</v>
      </c>
      <c r="K221" t="s">
        <v>357</v>
      </c>
      <c r="L221" t="s">
        <v>357</v>
      </c>
      <c r="M221" t="s">
        <v>357</v>
      </c>
      <c r="N221" t="s">
        <v>357</v>
      </c>
      <c r="O221" t="s">
        <v>357</v>
      </c>
      <c r="P221" t="s">
        <v>357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2:B87" xr:uid="{00000000-0002-0000-0C00-000000000000}">
      <formula1>Municípios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0070C0"/>
  </sheetPr>
  <dimension ref="A2:P257"/>
  <sheetViews>
    <sheetView showGridLines="0" zoomScale="85" zoomScaleNormal="85" workbookViewId="0">
      <pane ySplit="3" topLeftCell="A34" activePane="bottomLeft" state="frozen"/>
      <selection activeCell="B28" sqref="B28"/>
      <selection pane="bottomLeft" activeCell="B197" sqref="B197"/>
    </sheetView>
  </sheetViews>
  <sheetFormatPr defaultColWidth="0" defaultRowHeight="15" customHeight="1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7" width="9.140625" hidden="1" customWidth="1"/>
    <col min="18" max="16384" width="9.140625" hidden="1"/>
  </cols>
  <sheetData>
    <row r="2" spans="2:15" s="2" customFormat="1" ht="30" customHeight="1" x14ac:dyDescent="0.25">
      <c r="B2" s="3" t="s">
        <v>441</v>
      </c>
      <c r="C2" s="197"/>
      <c r="D2" s="389" t="s">
        <v>442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/>
      <c r="C19" s="179"/>
      <c r="D19" s="339"/>
      <c r="E19" s="180"/>
      <c r="F19" s="129"/>
      <c r="G19" s="324"/>
      <c r="H19" s="324"/>
      <c r="I19" s="324"/>
      <c r="J19" s="324"/>
      <c r="K19" s="324"/>
      <c r="L19" s="324"/>
      <c r="M19" s="325"/>
      <c r="N19" s="325"/>
      <c r="O19" s="326"/>
    </row>
    <row r="20" spans="2:15" x14ac:dyDescent="0.25">
      <c r="B20" s="186"/>
      <c r="C20" s="181"/>
      <c r="D20" s="340"/>
      <c r="E20" s="182"/>
      <c r="F20" s="130"/>
      <c r="G20" s="328"/>
      <c r="H20" s="329"/>
      <c r="I20" s="329"/>
      <c r="J20" s="329"/>
      <c r="K20" s="329"/>
      <c r="L20" s="329"/>
      <c r="M20" s="329"/>
      <c r="N20" s="329"/>
      <c r="O20" s="330"/>
    </row>
    <row r="21" spans="2:15" x14ac:dyDescent="0.25">
      <c r="B21" s="186"/>
      <c r="C21" s="181"/>
      <c r="D21" s="340"/>
      <c r="E21" s="182"/>
      <c r="F21" s="130"/>
      <c r="G21" s="328"/>
      <c r="H21" s="329"/>
      <c r="I21" s="329"/>
      <c r="J21" s="329"/>
      <c r="K21" s="329"/>
      <c r="L21" s="329"/>
      <c r="M21" s="329"/>
      <c r="N21" s="329"/>
      <c r="O21" s="330"/>
    </row>
    <row r="22" spans="2:15" x14ac:dyDescent="0.25">
      <c r="B22" s="186"/>
      <c r="C22" s="181"/>
      <c r="D22" s="340"/>
      <c r="E22" s="182"/>
      <c r="F22" s="130"/>
      <c r="G22" s="324"/>
      <c r="H22" s="329"/>
      <c r="I22" s="329"/>
      <c r="J22" s="329"/>
      <c r="K22" s="329"/>
      <c r="L22" s="329"/>
      <c r="M22" s="329"/>
      <c r="N22" s="329"/>
      <c r="O22" s="330"/>
    </row>
    <row r="23" spans="2:15" x14ac:dyDescent="0.25">
      <c r="B23" s="186"/>
      <c r="C23" s="181"/>
      <c r="D23" s="340"/>
      <c r="E23" s="182"/>
      <c r="F23" s="130"/>
      <c r="G23" s="328"/>
      <c r="H23" s="329"/>
      <c r="I23" s="329"/>
      <c r="J23" s="329"/>
      <c r="K23" s="329"/>
      <c r="L23" s="329"/>
      <c r="M23" s="329"/>
      <c r="N23" s="329"/>
      <c r="O23" s="330"/>
    </row>
    <row r="24" spans="2:15" x14ac:dyDescent="0.25">
      <c r="B24" s="186"/>
      <c r="C24" s="181"/>
      <c r="D24" s="340"/>
      <c r="E24" s="182"/>
      <c r="F24" s="130"/>
      <c r="G24" s="328"/>
      <c r="H24" s="329"/>
      <c r="I24" s="329"/>
      <c r="J24" s="329"/>
      <c r="K24" s="329"/>
      <c r="L24" s="329"/>
      <c r="M24" s="329"/>
      <c r="N24" s="329"/>
      <c r="O24" s="330"/>
    </row>
    <row r="25" spans="2:15" x14ac:dyDescent="0.25">
      <c r="B25" s="186"/>
      <c r="C25" s="181"/>
      <c r="D25" s="340"/>
      <c r="E25" s="182"/>
      <c r="F25" s="130"/>
      <c r="G25" s="328"/>
      <c r="H25" s="329"/>
      <c r="I25" s="329"/>
      <c r="J25" s="329"/>
      <c r="K25" s="329"/>
      <c r="L25" s="329"/>
      <c r="M25" s="329"/>
      <c r="N25" s="329"/>
      <c r="O25" s="330"/>
    </row>
    <row r="26" spans="2:15" x14ac:dyDescent="0.25">
      <c r="B26" s="186"/>
      <c r="C26" s="181"/>
      <c r="D26" s="340"/>
      <c r="E26" s="182"/>
      <c r="F26" s="130"/>
      <c r="G26" s="328"/>
      <c r="H26" s="329"/>
      <c r="I26" s="329"/>
      <c r="J26" s="329"/>
      <c r="K26" s="329"/>
      <c r="L26" s="329"/>
      <c r="M26" s="329"/>
      <c r="N26" s="329"/>
      <c r="O26" s="330"/>
    </row>
    <row r="27" spans="2:15" x14ac:dyDescent="0.25">
      <c r="B27" s="186"/>
      <c r="C27" s="181"/>
      <c r="D27" s="340"/>
      <c r="E27" s="182"/>
      <c r="F27" s="130"/>
      <c r="G27" s="328"/>
      <c r="H27" s="329"/>
      <c r="I27" s="329"/>
      <c r="J27" s="329"/>
      <c r="K27" s="329"/>
      <c r="L27" s="329"/>
      <c r="M27" s="329"/>
      <c r="N27" s="329"/>
      <c r="O27" s="330"/>
    </row>
    <row r="28" spans="2:15" x14ac:dyDescent="0.25">
      <c r="B28" s="186"/>
      <c r="C28" s="181"/>
      <c r="D28" s="340"/>
      <c r="E28" s="182"/>
      <c r="F28" s="130"/>
      <c r="G28" s="328"/>
      <c r="H28" s="329"/>
      <c r="I28" s="329"/>
      <c r="J28" s="329"/>
      <c r="K28" s="329"/>
      <c r="L28" s="329"/>
      <c r="M28" s="329"/>
      <c r="N28" s="329"/>
      <c r="O28" s="330"/>
    </row>
    <row r="29" spans="2:15" x14ac:dyDescent="0.25">
      <c r="B29" s="186"/>
      <c r="C29" s="181"/>
      <c r="D29" s="340"/>
      <c r="E29" s="182"/>
      <c r="F29" s="130"/>
      <c r="G29" s="328"/>
      <c r="H29" s="329"/>
      <c r="I29" s="329"/>
      <c r="J29" s="329"/>
      <c r="K29" s="329"/>
      <c r="L29" s="329"/>
      <c r="M29" s="329"/>
      <c r="N29" s="329"/>
      <c r="O29" s="330"/>
    </row>
    <row r="30" spans="2:15" x14ac:dyDescent="0.25">
      <c r="B30" s="186"/>
      <c r="C30" s="181"/>
      <c r="D30" s="340"/>
      <c r="E30" s="182"/>
      <c r="F30" s="130"/>
      <c r="G30" s="328"/>
      <c r="H30" s="329"/>
      <c r="I30" s="329"/>
      <c r="J30" s="329"/>
      <c r="K30" s="329"/>
      <c r="L30" s="329"/>
      <c r="M30" s="329"/>
      <c r="N30" s="329"/>
      <c r="O30" s="330"/>
    </row>
    <row r="31" spans="2:15" x14ac:dyDescent="0.25">
      <c r="B31" s="186"/>
      <c r="C31" s="181"/>
      <c r="D31" s="340"/>
      <c r="E31" s="182"/>
      <c r="F31" s="130"/>
      <c r="G31" s="328"/>
      <c r="H31" s="329"/>
      <c r="I31" s="329"/>
      <c r="J31" s="329"/>
      <c r="K31" s="329"/>
      <c r="L31" s="329"/>
      <c r="M31" s="329"/>
      <c r="N31" s="329"/>
      <c r="O31" s="330"/>
    </row>
    <row r="32" spans="2:15" x14ac:dyDescent="0.25">
      <c r="B32" s="186"/>
      <c r="C32" s="181"/>
      <c r="D32" s="340"/>
      <c r="E32" s="182"/>
      <c r="F32" s="130"/>
      <c r="G32" s="328"/>
      <c r="H32" s="329"/>
      <c r="I32" s="329"/>
      <c r="J32" s="329"/>
      <c r="K32" s="329"/>
      <c r="L32" s="329"/>
      <c r="M32" s="329"/>
      <c r="N32" s="329"/>
      <c r="O32" s="330"/>
    </row>
    <row r="33" spans="2:15" x14ac:dyDescent="0.25">
      <c r="B33" s="186"/>
      <c r="C33" s="181"/>
      <c r="D33" s="340"/>
      <c r="E33" s="182"/>
      <c r="F33" s="130"/>
      <c r="G33" s="328"/>
      <c r="H33" s="329"/>
      <c r="I33" s="329"/>
      <c r="J33" s="329"/>
      <c r="K33" s="329"/>
      <c r="L33" s="329"/>
      <c r="M33" s="329"/>
      <c r="N33" s="329"/>
      <c r="O33" s="330"/>
    </row>
    <row r="34" spans="2:15" x14ac:dyDescent="0.25">
      <c r="B34" s="186"/>
      <c r="C34" s="181"/>
      <c r="D34" s="340"/>
      <c r="E34" s="182"/>
      <c r="F34" s="130"/>
      <c r="G34" s="328"/>
      <c r="H34" s="329"/>
      <c r="I34" s="329"/>
      <c r="J34" s="329"/>
      <c r="K34" s="329"/>
      <c r="L34" s="329"/>
      <c r="M34" s="329"/>
      <c r="N34" s="329"/>
      <c r="O34" s="330"/>
    </row>
    <row r="35" spans="2:15" x14ac:dyDescent="0.25">
      <c r="B35" s="186"/>
      <c r="C35" s="181"/>
      <c r="D35" s="340"/>
      <c r="E35" s="182"/>
      <c r="F35" s="130"/>
      <c r="G35" s="328"/>
      <c r="H35" s="329"/>
      <c r="I35" s="329"/>
      <c r="J35" s="329"/>
      <c r="K35" s="329"/>
      <c r="L35" s="329"/>
      <c r="M35" s="329"/>
      <c r="N35" s="329"/>
      <c r="O35" s="330"/>
    </row>
    <row r="36" spans="2:15" x14ac:dyDescent="0.25">
      <c r="B36" s="186"/>
      <c r="C36" s="181"/>
      <c r="D36" s="340"/>
      <c r="E36" s="182"/>
      <c r="F36" s="130"/>
      <c r="G36" s="328"/>
      <c r="H36" s="329"/>
      <c r="I36" s="329"/>
      <c r="J36" s="329"/>
      <c r="K36" s="329"/>
      <c r="L36" s="329"/>
      <c r="M36" s="329"/>
      <c r="N36" s="329"/>
      <c r="O36" s="330"/>
    </row>
    <row r="37" spans="2:15" x14ac:dyDescent="0.25">
      <c r="B37" s="186"/>
      <c r="C37" s="181"/>
      <c r="D37" s="340"/>
      <c r="E37" s="182"/>
      <c r="F37" s="130"/>
      <c r="G37" s="328"/>
      <c r="H37" s="329"/>
      <c r="I37" s="329"/>
      <c r="J37" s="329"/>
      <c r="K37" s="329"/>
      <c r="L37" s="329"/>
      <c r="M37" s="329"/>
      <c r="N37" s="329"/>
      <c r="O37" s="330"/>
    </row>
    <row r="38" spans="2:15" x14ac:dyDescent="0.25">
      <c r="B38" s="186"/>
      <c r="C38" s="181"/>
      <c r="D38" s="340"/>
      <c r="E38" s="182"/>
      <c r="F38" s="130"/>
      <c r="G38" s="328"/>
      <c r="H38" s="329"/>
      <c r="I38" s="329"/>
      <c r="J38" s="329"/>
      <c r="K38" s="329"/>
      <c r="L38" s="329"/>
      <c r="M38" s="329"/>
      <c r="N38" s="329"/>
      <c r="O38" s="330"/>
    </row>
    <row r="39" spans="2:15" x14ac:dyDescent="0.25">
      <c r="B39" s="186"/>
      <c r="C39" s="181"/>
      <c r="D39" s="340"/>
      <c r="E39" s="182"/>
      <c r="F39" s="130"/>
      <c r="G39" s="328"/>
      <c r="H39" s="329"/>
      <c r="I39" s="329"/>
      <c r="J39" s="329"/>
      <c r="K39" s="329"/>
      <c r="L39" s="329"/>
      <c r="M39" s="329"/>
      <c r="N39" s="329"/>
      <c r="O39" s="330"/>
    </row>
    <row r="40" spans="2:15" x14ac:dyDescent="0.25">
      <c r="B40" s="186"/>
      <c r="C40" s="181"/>
      <c r="D40" s="340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40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40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4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5" spans="2:15" ht="27" customHeight="1" x14ac:dyDescent="0.25">
      <c r="B45" s="29" t="s">
        <v>450</v>
      </c>
      <c r="C45" s="43"/>
      <c r="D45" s="43"/>
      <c r="E45" s="30"/>
      <c r="F45" s="30"/>
      <c r="G45" s="306"/>
      <c r="H45" s="306"/>
      <c r="I45" s="306"/>
      <c r="J45" s="306"/>
      <c r="K45" s="306"/>
      <c r="L45" s="306"/>
      <c r="M45" s="306"/>
      <c r="N45" s="306"/>
      <c r="O45" s="307"/>
    </row>
    <row r="46" spans="2:15" ht="4.9000000000000004" customHeight="1" x14ac:dyDescent="0.25">
      <c r="B46" s="24"/>
      <c r="O46" s="23"/>
    </row>
    <row r="47" spans="2:15" s="1" customFormat="1" ht="30" customHeight="1" x14ac:dyDescent="0.25">
      <c r="B47" s="4" t="s">
        <v>451</v>
      </c>
      <c r="C47" s="132"/>
      <c r="D47" s="132"/>
      <c r="E47" s="132"/>
      <c r="F47" s="132"/>
      <c r="G47" s="306">
        <v>2023</v>
      </c>
      <c r="H47" s="306">
        <f t="shared" ref="H47:N47" si="1">+G47+1</f>
        <v>2024</v>
      </c>
      <c r="I47" s="306">
        <f t="shared" si="1"/>
        <v>2025</v>
      </c>
      <c r="J47" s="306">
        <f t="shared" si="1"/>
        <v>2026</v>
      </c>
      <c r="K47" s="306">
        <f t="shared" si="1"/>
        <v>2027</v>
      </c>
      <c r="L47" s="306">
        <f t="shared" si="1"/>
        <v>2028</v>
      </c>
      <c r="M47" s="306">
        <f t="shared" si="1"/>
        <v>2029</v>
      </c>
      <c r="N47" s="306">
        <f t="shared" si="1"/>
        <v>2030</v>
      </c>
      <c r="O47" s="302" t="s">
        <v>449</v>
      </c>
    </row>
    <row r="48" spans="2:15" s="1" customFormat="1" ht="4.9000000000000004" customHeight="1" x14ac:dyDescent="0.25">
      <c r="B48" s="17"/>
      <c r="O48" s="6"/>
    </row>
    <row r="49" spans="2:15" s="1" customFormat="1" x14ac:dyDescent="0.25">
      <c r="B49" s="31" t="s">
        <v>388</v>
      </c>
      <c r="G49" s="310">
        <f t="shared" ref="G49:O49" si="2">SUM(G52:G87)</f>
        <v>0</v>
      </c>
      <c r="H49" s="310">
        <f t="shared" si="2"/>
        <v>0</v>
      </c>
      <c r="I49" s="310">
        <f t="shared" si="2"/>
        <v>0</v>
      </c>
      <c r="J49" s="310">
        <f t="shared" si="2"/>
        <v>0</v>
      </c>
      <c r="K49" s="310">
        <f t="shared" si="2"/>
        <v>0</v>
      </c>
      <c r="L49" s="310">
        <f t="shared" si="2"/>
        <v>0</v>
      </c>
      <c r="M49" s="310">
        <f t="shared" si="2"/>
        <v>0</v>
      </c>
      <c r="N49" s="310">
        <f t="shared" si="2"/>
        <v>0</v>
      </c>
      <c r="O49" s="311">
        <f t="shared" si="2"/>
        <v>0</v>
      </c>
    </row>
    <row r="50" spans="2:15" s="1" customFormat="1" ht="3" customHeight="1" x14ac:dyDescent="0.25">
      <c r="B50" s="14"/>
      <c r="G50" s="21"/>
      <c r="H50" s="21"/>
      <c r="I50" s="21"/>
      <c r="J50" s="21"/>
      <c r="K50" s="21"/>
      <c r="L50" s="21"/>
      <c r="M50" s="21"/>
      <c r="N50" s="21"/>
      <c r="O50" s="33"/>
    </row>
    <row r="51" spans="2:15" s="1" customFormat="1" x14ac:dyDescent="0.25">
      <c r="B51" s="5" t="s">
        <v>389</v>
      </c>
      <c r="G51"/>
      <c r="N51" s="21"/>
      <c r="O51" s="33"/>
    </row>
    <row r="52" spans="2:15" s="1" customFormat="1" x14ac:dyDescent="0.25">
      <c r="B52" s="102"/>
      <c r="G52" s="70"/>
      <c r="H52" s="70"/>
      <c r="I52" s="70"/>
      <c r="J52" s="70"/>
      <c r="K52" s="70"/>
      <c r="L52" s="70"/>
      <c r="M52" s="70"/>
      <c r="N52" s="70"/>
      <c r="O52" s="103"/>
    </row>
    <row r="53" spans="2:15" s="1" customFormat="1" x14ac:dyDescent="0.25">
      <c r="B53" s="104"/>
      <c r="G53" s="70"/>
      <c r="H53" s="71"/>
      <c r="I53" s="71"/>
      <c r="J53" s="71"/>
      <c r="K53" s="71"/>
      <c r="L53" s="71"/>
      <c r="M53" s="71"/>
      <c r="N53" s="71"/>
      <c r="O53" s="105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1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6"/>
      <c r="G87" s="72"/>
      <c r="H87" s="72"/>
      <c r="I87" s="72"/>
      <c r="J87" s="72"/>
      <c r="K87" s="72"/>
      <c r="L87" s="72"/>
      <c r="M87" s="72"/>
      <c r="N87" s="72"/>
      <c r="O87" s="107"/>
    </row>
    <row r="88" spans="2:15" s="1" customFormat="1" ht="4.9000000000000004" customHeight="1" x14ac:dyDescent="0.25">
      <c r="B88" s="31"/>
      <c r="G88" s="21"/>
      <c r="H88" s="21"/>
      <c r="I88" s="21"/>
      <c r="J88" s="21"/>
      <c r="K88" s="21"/>
      <c r="L88" s="21"/>
      <c r="M88" s="21"/>
      <c r="N88" s="21"/>
      <c r="O88" s="33"/>
    </row>
    <row r="89" spans="2:15" s="1" customFormat="1" x14ac:dyDescent="0.25">
      <c r="B89" s="31" t="s">
        <v>390</v>
      </c>
      <c r="G89" s="310">
        <f t="shared" ref="G89:O89" si="3">SUM(G90:G95,G132:G138,G140:G141)</f>
        <v>0</v>
      </c>
      <c r="H89" s="310">
        <f t="shared" si="3"/>
        <v>0</v>
      </c>
      <c r="I89" s="310">
        <f t="shared" si="3"/>
        <v>0</v>
      </c>
      <c r="J89" s="310">
        <f t="shared" si="3"/>
        <v>0</v>
      </c>
      <c r="K89" s="310">
        <f t="shared" si="3"/>
        <v>0</v>
      </c>
      <c r="L89" s="310">
        <f t="shared" si="3"/>
        <v>0</v>
      </c>
      <c r="M89" s="310">
        <f t="shared" si="3"/>
        <v>0</v>
      </c>
      <c r="N89" s="310">
        <f t="shared" si="3"/>
        <v>0</v>
      </c>
      <c r="O89" s="311">
        <f t="shared" si="3"/>
        <v>0</v>
      </c>
    </row>
    <row r="90" spans="2:15" s="1" customFormat="1" x14ac:dyDescent="0.25">
      <c r="B90" s="5" t="s">
        <v>391</v>
      </c>
      <c r="E90"/>
      <c r="G90" s="72"/>
      <c r="H90" s="72"/>
      <c r="I90" s="72"/>
      <c r="J90" s="72"/>
      <c r="K90" s="72"/>
      <c r="L90" s="72"/>
      <c r="M90" s="72"/>
      <c r="N90" s="70"/>
      <c r="O90" s="103"/>
    </row>
    <row r="91" spans="2:15" s="1" customFormat="1" x14ac:dyDescent="0.25">
      <c r="B91" s="5" t="s">
        <v>392</v>
      </c>
      <c r="G91" s="72"/>
      <c r="H91" s="72"/>
      <c r="I91" s="72"/>
      <c r="J91" s="72"/>
      <c r="K91" s="72"/>
      <c r="L91" s="72"/>
      <c r="M91" s="72"/>
      <c r="N91" s="71"/>
      <c r="O91" s="105"/>
    </row>
    <row r="92" spans="2:15" s="1" customFormat="1" x14ac:dyDescent="0.25">
      <c r="B92" s="5" t="s">
        <v>393</v>
      </c>
      <c r="G92" s="72"/>
      <c r="H92" s="72"/>
      <c r="I92" s="72"/>
      <c r="J92" s="72"/>
      <c r="K92" s="72"/>
      <c r="L92" s="72"/>
      <c r="M92" s="72"/>
      <c r="N92" s="72"/>
      <c r="O92" s="107"/>
    </row>
    <row r="93" spans="2:15" s="1" customFormat="1" x14ac:dyDescent="0.25">
      <c r="B93" s="50" t="s">
        <v>394</v>
      </c>
      <c r="O93" s="6"/>
    </row>
    <row r="94" spans="2:15" s="1" customFormat="1" ht="3" customHeight="1" x14ac:dyDescent="0.25">
      <c r="B94" s="14"/>
      <c r="G94" s="21"/>
      <c r="H94" s="21"/>
      <c r="I94" s="21"/>
      <c r="J94" s="21"/>
      <c r="K94" s="21"/>
      <c r="L94" s="21"/>
      <c r="M94" s="21"/>
      <c r="N94" s="21"/>
      <c r="O94" s="33"/>
    </row>
    <row r="95" spans="2:15" s="1" customFormat="1" x14ac:dyDescent="0.25">
      <c r="B95" s="34" t="s">
        <v>389</v>
      </c>
      <c r="E95"/>
      <c r="G95" s="310">
        <f t="shared" ref="G95:O95" si="4">SUM(G96:G131)</f>
        <v>0</v>
      </c>
      <c r="H95" s="310">
        <f t="shared" si="4"/>
        <v>0</v>
      </c>
      <c r="I95" s="310">
        <f t="shared" si="4"/>
        <v>0</v>
      </c>
      <c r="J95" s="310">
        <f t="shared" si="4"/>
        <v>0</v>
      </c>
      <c r="K95" s="310">
        <f t="shared" si="4"/>
        <v>0</v>
      </c>
      <c r="L95" s="310">
        <f t="shared" si="4"/>
        <v>0</v>
      </c>
      <c r="M95" s="310">
        <f t="shared" si="4"/>
        <v>0</v>
      </c>
      <c r="N95" s="310">
        <f t="shared" si="4"/>
        <v>0</v>
      </c>
      <c r="O95" s="311">
        <f t="shared" si="4"/>
        <v>0</v>
      </c>
    </row>
    <row r="96" spans="2:15" s="1" customFormat="1" x14ac:dyDescent="0.25">
      <c r="B96" s="335">
        <f t="shared" ref="B96:B131" si="5">B52</f>
        <v>0</v>
      </c>
      <c r="G96" s="70"/>
      <c r="H96" s="70"/>
      <c r="I96" s="70"/>
      <c r="J96" s="70"/>
      <c r="K96" s="70"/>
      <c r="L96" s="70"/>
      <c r="M96" s="70"/>
      <c r="N96" s="70"/>
      <c r="O96" s="103"/>
    </row>
    <row r="97" spans="2:15" s="1" customFormat="1" x14ac:dyDescent="0.25">
      <c r="B97" s="336">
        <f t="shared" si="5"/>
        <v>0</v>
      </c>
      <c r="G97" s="71"/>
      <c r="H97" s="71"/>
      <c r="I97" s="71"/>
      <c r="J97" s="71"/>
      <c r="K97" s="71"/>
      <c r="L97" s="71"/>
      <c r="M97" s="71"/>
      <c r="N97" s="71"/>
      <c r="O97" s="105"/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7">
        <f t="shared" si="5"/>
        <v>0</v>
      </c>
      <c r="G131" s="72"/>
      <c r="H131" s="72"/>
      <c r="I131" s="72"/>
      <c r="J131" s="72"/>
      <c r="K131" s="72"/>
      <c r="L131" s="72"/>
      <c r="M131" s="72"/>
      <c r="N131" s="71"/>
      <c r="O131" s="105"/>
    </row>
    <row r="132" spans="2:15" s="1" customFormat="1" x14ac:dyDescent="0.25">
      <c r="B132" s="5" t="s">
        <v>395</v>
      </c>
      <c r="E132"/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396</v>
      </c>
      <c r="G133" s="72"/>
      <c r="H133" s="72"/>
      <c r="I133" s="72"/>
      <c r="J133" s="72"/>
      <c r="K133" s="72"/>
      <c r="L133" s="72"/>
      <c r="M133" s="72"/>
      <c r="N133" s="71"/>
      <c r="O133" s="105"/>
    </row>
    <row r="134" spans="2:15" s="1" customFormat="1" x14ac:dyDescent="0.25">
      <c r="B134" s="5" t="s">
        <v>397</v>
      </c>
      <c r="G134" s="72"/>
      <c r="H134" s="72"/>
      <c r="I134" s="72"/>
      <c r="J134" s="72"/>
      <c r="K134" s="72"/>
      <c r="L134" s="72"/>
      <c r="M134" s="72"/>
      <c r="N134" s="71"/>
      <c r="O134" s="105"/>
    </row>
    <row r="135" spans="2:15" s="1" customFormat="1" x14ac:dyDescent="0.25">
      <c r="B135" s="5" t="s">
        <v>398</v>
      </c>
      <c r="G135" s="72"/>
      <c r="H135" s="72"/>
      <c r="I135" s="72"/>
      <c r="J135" s="72"/>
      <c r="K135" s="72"/>
      <c r="L135" s="72"/>
      <c r="M135" s="72"/>
      <c r="N135" s="71"/>
      <c r="O135" s="105"/>
    </row>
    <row r="136" spans="2:15" s="1" customFormat="1" x14ac:dyDescent="0.25">
      <c r="B136" s="5" t="s">
        <v>399</v>
      </c>
      <c r="G136" s="72"/>
      <c r="H136" s="72"/>
      <c r="I136" s="72"/>
      <c r="J136" s="72"/>
      <c r="K136" s="72"/>
      <c r="L136" s="72"/>
      <c r="M136" s="72"/>
      <c r="N136" s="71"/>
      <c r="O136" s="105"/>
    </row>
    <row r="137" spans="2:15" s="1" customFormat="1" x14ac:dyDescent="0.25">
      <c r="B137" s="5" t="s">
        <v>400</v>
      </c>
      <c r="G137" s="72"/>
      <c r="H137" s="72"/>
      <c r="I137" s="72"/>
      <c r="J137" s="72"/>
      <c r="K137" s="72"/>
      <c r="L137" s="72"/>
      <c r="M137" s="72"/>
      <c r="N137" s="71"/>
      <c r="O137" s="105"/>
    </row>
    <row r="138" spans="2:15" s="1" customFormat="1" x14ac:dyDescent="0.25">
      <c r="B138" s="5" t="s">
        <v>401</v>
      </c>
      <c r="G138" s="72"/>
      <c r="H138" s="72"/>
      <c r="I138" s="72"/>
      <c r="J138" s="72"/>
      <c r="K138" s="72"/>
      <c r="L138" s="72"/>
      <c r="M138" s="72"/>
      <c r="N138" s="72"/>
      <c r="O138" s="107"/>
    </row>
    <row r="139" spans="2:15" s="1" customFormat="1" x14ac:dyDescent="0.25">
      <c r="B139" s="50" t="s">
        <v>72</v>
      </c>
      <c r="G139" s="21"/>
      <c r="H139" s="21"/>
      <c r="I139" s="21"/>
      <c r="J139" s="21"/>
      <c r="K139" s="21"/>
      <c r="L139" s="21"/>
      <c r="M139" s="21"/>
      <c r="N139" s="21"/>
      <c r="O139" s="33"/>
    </row>
    <row r="140" spans="2:15" s="1" customFormat="1" x14ac:dyDescent="0.25">
      <c r="B140" s="338"/>
      <c r="G140" s="70"/>
      <c r="H140" s="70"/>
      <c r="I140" s="70"/>
      <c r="J140" s="70"/>
      <c r="K140" s="70"/>
      <c r="L140" s="70"/>
      <c r="M140" s="70"/>
      <c r="N140" s="70"/>
      <c r="O140" s="103"/>
    </row>
    <row r="141" spans="2:15" s="1" customFormat="1" x14ac:dyDescent="0.25">
      <c r="B141" s="313"/>
      <c r="G141" s="71"/>
      <c r="H141" s="71"/>
      <c r="I141" s="71"/>
      <c r="J141" s="71"/>
      <c r="K141" s="71"/>
      <c r="L141" s="71"/>
      <c r="M141" s="71"/>
      <c r="N141" s="72"/>
      <c r="O141" s="107"/>
    </row>
    <row r="142" spans="2:15" s="1" customFormat="1" x14ac:dyDescent="0.25">
      <c r="B142" s="45"/>
      <c r="G142" s="21"/>
      <c r="H142" s="21"/>
      <c r="I142" s="21"/>
      <c r="J142" s="21"/>
      <c r="K142" s="21"/>
      <c r="L142" s="21"/>
      <c r="M142" s="21"/>
      <c r="N142" s="21"/>
      <c r="O142" s="33"/>
    </row>
    <row r="143" spans="2:15" s="1" customFormat="1" ht="30" customHeight="1" x14ac:dyDescent="0.25">
      <c r="B143" s="29" t="s">
        <v>406</v>
      </c>
      <c r="C143" s="132"/>
      <c r="D143" s="132"/>
      <c r="E143" s="132"/>
      <c r="F143" s="132"/>
      <c r="G143" s="306">
        <v>2023</v>
      </c>
      <c r="H143" s="306">
        <f t="shared" ref="H143:N143" si="6">+G143+1</f>
        <v>2024</v>
      </c>
      <c r="I143" s="306">
        <f t="shared" si="6"/>
        <v>2025</v>
      </c>
      <c r="J143" s="306">
        <f t="shared" si="6"/>
        <v>2026</v>
      </c>
      <c r="K143" s="306">
        <f t="shared" si="6"/>
        <v>2027</v>
      </c>
      <c r="L143" s="306">
        <f t="shared" si="6"/>
        <v>2028</v>
      </c>
      <c r="M143" s="306">
        <f t="shared" si="6"/>
        <v>2029</v>
      </c>
      <c r="N143" s="306">
        <f t="shared" si="6"/>
        <v>2030</v>
      </c>
      <c r="O143" s="302" t="s">
        <v>449</v>
      </c>
    </row>
    <row r="144" spans="2:15" s="1" customFormat="1" x14ac:dyDescent="0.25">
      <c r="B144" s="116"/>
      <c r="O144" s="6"/>
    </row>
    <row r="145" spans="2:15" s="1" customFormat="1" x14ac:dyDescent="0.25">
      <c r="B145" s="75" t="s">
        <v>376</v>
      </c>
      <c r="O145" s="6"/>
    </row>
    <row r="146" spans="2:15" s="1" customFormat="1" x14ac:dyDescent="0.25">
      <c r="B146" s="317">
        <f>'3_Atividade_METAS_Alta'!B110</f>
        <v>0</v>
      </c>
      <c r="G146" s="71"/>
      <c r="H146" s="71"/>
      <c r="I146" s="71"/>
      <c r="J146" s="71"/>
      <c r="K146" s="71"/>
      <c r="L146" s="71"/>
      <c r="M146" s="71"/>
      <c r="N146" s="70"/>
      <c r="O146" s="103"/>
    </row>
    <row r="147" spans="2:15" s="1" customFormat="1" x14ac:dyDescent="0.25">
      <c r="B147" s="317">
        <f>'3_Atividade_METAS_Alta'!B111</f>
        <v>0</v>
      </c>
      <c r="G147" s="71"/>
      <c r="H147" s="71"/>
      <c r="I147" s="71"/>
      <c r="J147" s="71"/>
      <c r="K147" s="71"/>
      <c r="L147" s="71"/>
      <c r="M147" s="71"/>
      <c r="N147" s="71"/>
      <c r="O147" s="105"/>
    </row>
    <row r="148" spans="2:15" s="1" customFormat="1" x14ac:dyDescent="0.25">
      <c r="B148" s="317">
        <f>'3_Atividade_METAS_Alta'!B112</f>
        <v>0</v>
      </c>
      <c r="G148" s="71"/>
      <c r="H148" s="71"/>
      <c r="I148" s="71"/>
      <c r="J148" s="71"/>
      <c r="K148" s="71"/>
      <c r="L148" s="71"/>
      <c r="M148" s="71"/>
      <c r="N148" s="71"/>
      <c r="O148" s="105"/>
    </row>
    <row r="149" spans="2:15" s="1" customFormat="1" x14ac:dyDescent="0.25">
      <c r="B149" s="317">
        <f>'3_Atividade_METAS_Alta'!B113</f>
        <v>0</v>
      </c>
      <c r="G149" s="71"/>
      <c r="H149" s="71"/>
      <c r="I149" s="71"/>
      <c r="J149" s="71"/>
      <c r="K149" s="71"/>
      <c r="L149" s="71"/>
      <c r="M149" s="71"/>
      <c r="N149" s="71"/>
      <c r="O149" s="105"/>
    </row>
    <row r="150" spans="2:15" s="1" customFormat="1" x14ac:dyDescent="0.25">
      <c r="B150" s="317">
        <f>'3_Atividade_METAS_Alta'!B114</f>
        <v>0</v>
      </c>
      <c r="G150" s="71"/>
      <c r="H150" s="71"/>
      <c r="I150" s="71"/>
      <c r="J150" s="71"/>
      <c r="K150" s="71"/>
      <c r="L150" s="71"/>
      <c r="M150" s="71"/>
      <c r="N150" s="71"/>
      <c r="O150" s="105"/>
    </row>
    <row r="151" spans="2:15" s="1" customFormat="1" x14ac:dyDescent="0.25">
      <c r="B151" s="317">
        <f>'3_Atividade_METAS_Alta'!B115</f>
        <v>0</v>
      </c>
      <c r="G151" s="71"/>
      <c r="H151" s="71"/>
      <c r="I151" s="71"/>
      <c r="J151" s="71"/>
      <c r="K151" s="71"/>
      <c r="L151" s="71"/>
      <c r="M151" s="71"/>
      <c r="N151" s="71"/>
      <c r="O151" s="105"/>
    </row>
    <row r="152" spans="2:15" s="1" customFormat="1" x14ac:dyDescent="0.25">
      <c r="B152" s="317">
        <f>'3_Atividade_METAS_Alta'!B116</f>
        <v>0</v>
      </c>
      <c r="G152" s="71"/>
      <c r="H152" s="71"/>
      <c r="I152" s="71"/>
      <c r="J152" s="71"/>
      <c r="K152" s="71"/>
      <c r="L152" s="71"/>
      <c r="M152" s="71"/>
      <c r="N152" s="72"/>
      <c r="O152" s="107"/>
    </row>
    <row r="153" spans="2:15" s="1" customFormat="1" x14ac:dyDescent="0.25">
      <c r="B153" s="75" t="s">
        <v>377</v>
      </c>
      <c r="O153" s="6"/>
    </row>
    <row r="154" spans="2:15" s="1" customFormat="1" x14ac:dyDescent="0.25">
      <c r="B154" s="317">
        <f>'3_Atividade_METAS_Alta'!B118</f>
        <v>0</v>
      </c>
      <c r="G154" s="71"/>
      <c r="H154" s="71"/>
      <c r="I154" s="71"/>
      <c r="J154" s="71"/>
      <c r="K154" s="71"/>
      <c r="L154" s="71"/>
      <c r="M154" s="71"/>
      <c r="N154" s="70"/>
      <c r="O154" s="103"/>
    </row>
    <row r="155" spans="2:15" s="1" customFormat="1" x14ac:dyDescent="0.25">
      <c r="B155" s="317">
        <f>'3_Atividade_METAS_Alta'!B119</f>
        <v>0</v>
      </c>
      <c r="G155" s="71"/>
      <c r="H155" s="71"/>
      <c r="I155" s="71"/>
      <c r="J155" s="71"/>
      <c r="K155" s="71"/>
      <c r="L155" s="71"/>
      <c r="M155" s="71"/>
      <c r="N155" s="71"/>
      <c r="O155" s="105"/>
    </row>
    <row r="156" spans="2:15" s="1" customFormat="1" x14ac:dyDescent="0.25">
      <c r="B156" s="317">
        <f>'3_Atividade_METAS_Alta'!B120</f>
        <v>0</v>
      </c>
      <c r="G156" s="71"/>
      <c r="H156" s="71"/>
      <c r="I156" s="71"/>
      <c r="J156" s="71"/>
      <c r="K156" s="71"/>
      <c r="L156" s="71"/>
      <c r="M156" s="71"/>
      <c r="N156" s="71"/>
      <c r="O156" s="105"/>
    </row>
    <row r="157" spans="2:15" s="1" customFormat="1" x14ac:dyDescent="0.25">
      <c r="B157" s="317">
        <f>'3_Atividade_METAS_Alta'!B121</f>
        <v>0</v>
      </c>
      <c r="G157" s="71"/>
      <c r="H157" s="71"/>
      <c r="I157" s="71"/>
      <c r="J157" s="71"/>
      <c r="K157" s="71"/>
      <c r="L157" s="71"/>
      <c r="M157" s="71"/>
      <c r="N157" s="71"/>
      <c r="O157" s="105"/>
    </row>
    <row r="158" spans="2:15" s="1" customFormat="1" x14ac:dyDescent="0.25">
      <c r="B158" s="317">
        <f>'3_Atividade_METAS_Alta'!B122</f>
        <v>0</v>
      </c>
      <c r="G158" s="71"/>
      <c r="H158" s="71"/>
      <c r="I158" s="71"/>
      <c r="J158" s="71"/>
      <c r="K158" s="71"/>
      <c r="L158" s="71"/>
      <c r="M158" s="71"/>
      <c r="N158" s="71"/>
      <c r="O158" s="105"/>
    </row>
    <row r="159" spans="2:15" s="1" customFormat="1" x14ac:dyDescent="0.25">
      <c r="B159" s="317">
        <f>'3_Atividade_METAS_Alta'!B123</f>
        <v>0</v>
      </c>
      <c r="G159" s="71"/>
      <c r="H159" s="71"/>
      <c r="I159" s="71"/>
      <c r="J159" s="71"/>
      <c r="K159" s="71"/>
      <c r="L159" s="71"/>
      <c r="M159" s="71"/>
      <c r="N159" s="71"/>
      <c r="O159" s="105"/>
    </row>
    <row r="160" spans="2:15" s="1" customFormat="1" x14ac:dyDescent="0.25">
      <c r="B160" s="317">
        <f>'3_Atividade_METAS_Alta'!B124</f>
        <v>0</v>
      </c>
      <c r="G160" s="71"/>
      <c r="H160" s="71"/>
      <c r="I160" s="71"/>
      <c r="J160" s="71"/>
      <c r="K160" s="71"/>
      <c r="L160" s="71"/>
      <c r="M160" s="71"/>
      <c r="N160" s="72"/>
      <c r="O160" s="107"/>
    </row>
    <row r="161" spans="2:15" s="1" customFormat="1" x14ac:dyDescent="0.25">
      <c r="B161" s="75" t="s">
        <v>381</v>
      </c>
      <c r="O161" s="6"/>
    </row>
    <row r="162" spans="2:15" s="1" customFormat="1" x14ac:dyDescent="0.25">
      <c r="B162" s="317">
        <f>'3_Atividade_METAS_Alta'!B126</f>
        <v>0</v>
      </c>
      <c r="G162" s="71"/>
      <c r="H162" s="71"/>
      <c r="I162" s="71"/>
      <c r="J162" s="71"/>
      <c r="K162" s="71"/>
      <c r="L162" s="71"/>
      <c r="M162" s="71"/>
      <c r="N162" s="70"/>
      <c r="O162" s="103"/>
    </row>
    <row r="163" spans="2:15" s="1" customFormat="1" x14ac:dyDescent="0.25">
      <c r="B163" s="317">
        <f>'3_Atividade_METAS_Alta'!B127</f>
        <v>0</v>
      </c>
      <c r="G163" s="71"/>
      <c r="H163" s="71"/>
      <c r="I163" s="71"/>
      <c r="J163" s="71"/>
      <c r="K163" s="71"/>
      <c r="L163" s="71"/>
      <c r="M163" s="71"/>
      <c r="N163" s="71"/>
      <c r="O163" s="105"/>
    </row>
    <row r="164" spans="2:15" s="1" customFormat="1" x14ac:dyDescent="0.25">
      <c r="B164" s="317">
        <f>'3_Atividade_METAS_Alta'!B128</f>
        <v>0</v>
      </c>
      <c r="G164" s="71"/>
      <c r="H164" s="71"/>
      <c r="I164" s="71"/>
      <c r="J164" s="71"/>
      <c r="K164" s="71"/>
      <c r="L164" s="71"/>
      <c r="M164" s="71"/>
      <c r="N164" s="71"/>
      <c r="O164" s="105"/>
    </row>
    <row r="165" spans="2:15" s="1" customFormat="1" x14ac:dyDescent="0.25">
      <c r="B165" s="317">
        <f>'3_Atividade_METAS_Alta'!B129</f>
        <v>0</v>
      </c>
      <c r="G165" s="71"/>
      <c r="H165" s="71"/>
      <c r="I165" s="71"/>
      <c r="J165" s="71"/>
      <c r="K165" s="71"/>
      <c r="L165" s="71"/>
      <c r="M165" s="71"/>
      <c r="N165" s="71"/>
      <c r="O165" s="105"/>
    </row>
    <row r="166" spans="2:15" s="1" customFormat="1" x14ac:dyDescent="0.25">
      <c r="B166" s="317">
        <f>'3_Atividade_METAS_Alta'!B130</f>
        <v>0</v>
      </c>
      <c r="G166" s="71"/>
      <c r="H166" s="71"/>
      <c r="I166" s="71"/>
      <c r="J166" s="71"/>
      <c r="K166" s="71"/>
      <c r="L166" s="71"/>
      <c r="M166" s="71"/>
      <c r="N166" s="71"/>
      <c r="O166" s="105"/>
    </row>
    <row r="167" spans="2:15" s="1" customFormat="1" x14ac:dyDescent="0.25">
      <c r="B167" s="317">
        <f>'3_Atividade_METAS_Alta'!B131</f>
        <v>0</v>
      </c>
      <c r="G167" s="71"/>
      <c r="H167" s="71"/>
      <c r="I167" s="71"/>
      <c r="J167" s="71"/>
      <c r="K167" s="71"/>
      <c r="L167" s="71"/>
      <c r="M167" s="71"/>
      <c r="N167" s="71"/>
      <c r="O167" s="105"/>
    </row>
    <row r="168" spans="2:15" s="1" customFormat="1" x14ac:dyDescent="0.25">
      <c r="B168" s="317">
        <f>'3_Atividade_METAS_Alta'!B132</f>
        <v>0</v>
      </c>
      <c r="G168" s="71"/>
      <c r="H168" s="71"/>
      <c r="I168" s="71"/>
      <c r="J168" s="71"/>
      <c r="K168" s="71"/>
      <c r="L168" s="71"/>
      <c r="M168" s="71"/>
      <c r="N168" s="72"/>
      <c r="O168" s="107"/>
    </row>
    <row r="169" spans="2:15" s="1" customFormat="1" x14ac:dyDescent="0.25">
      <c r="B169" s="75" t="s">
        <v>382</v>
      </c>
      <c r="O169" s="6"/>
    </row>
    <row r="170" spans="2:15" s="1" customFormat="1" x14ac:dyDescent="0.25">
      <c r="B170" s="317">
        <f>'3_Atividade_METAS_Alta'!B134</f>
        <v>0</v>
      </c>
      <c r="G170" s="71"/>
      <c r="H170" s="71"/>
      <c r="I170" s="71"/>
      <c r="J170" s="71"/>
      <c r="K170" s="71"/>
      <c r="L170" s="71"/>
      <c r="M170" s="71"/>
      <c r="N170" s="70"/>
      <c r="O170" s="103"/>
    </row>
    <row r="171" spans="2:15" s="1" customFormat="1" x14ac:dyDescent="0.25">
      <c r="B171" s="317">
        <f>'3_Atividade_METAS_Alta'!B135</f>
        <v>0</v>
      </c>
      <c r="G171" s="71"/>
      <c r="H171" s="71"/>
      <c r="I171" s="71"/>
      <c r="J171" s="71"/>
      <c r="K171" s="71"/>
      <c r="L171" s="71"/>
      <c r="M171" s="71"/>
      <c r="N171" s="71"/>
      <c r="O171" s="105"/>
    </row>
    <row r="172" spans="2:15" s="1" customFormat="1" x14ac:dyDescent="0.25">
      <c r="B172" s="317">
        <f>'3_Atividade_METAS_Alta'!B136</f>
        <v>0</v>
      </c>
      <c r="G172" s="71"/>
      <c r="H172" s="71"/>
      <c r="I172" s="71"/>
      <c r="J172" s="71"/>
      <c r="K172" s="71"/>
      <c r="L172" s="71"/>
      <c r="M172" s="71"/>
      <c r="N172" s="71"/>
      <c r="O172" s="105"/>
    </row>
    <row r="173" spans="2:15" s="1" customFormat="1" x14ac:dyDescent="0.25">
      <c r="B173" s="317">
        <f>'3_Atividade_METAS_Alta'!B137</f>
        <v>0</v>
      </c>
      <c r="G173" s="71"/>
      <c r="H173" s="71"/>
      <c r="I173" s="71"/>
      <c r="J173" s="71"/>
      <c r="K173" s="71"/>
      <c r="L173" s="71"/>
      <c r="M173" s="71"/>
      <c r="N173" s="71"/>
      <c r="O173" s="105"/>
    </row>
    <row r="174" spans="2:15" s="1" customFormat="1" x14ac:dyDescent="0.25">
      <c r="B174" s="317">
        <f>'3_Atividade_METAS_Alta'!B138</f>
        <v>0</v>
      </c>
      <c r="G174" s="71"/>
      <c r="H174" s="71"/>
      <c r="I174" s="71"/>
      <c r="J174" s="71"/>
      <c r="K174" s="71"/>
      <c r="L174" s="71"/>
      <c r="M174" s="71"/>
      <c r="N174" s="71"/>
      <c r="O174" s="105"/>
    </row>
    <row r="175" spans="2:15" s="1" customFormat="1" x14ac:dyDescent="0.25">
      <c r="B175" s="317">
        <f>'3_Atividade_METAS_Alta'!B141</f>
        <v>0</v>
      </c>
      <c r="G175" s="71"/>
      <c r="H175" s="71"/>
      <c r="I175" s="71"/>
      <c r="J175" s="71"/>
      <c r="K175" s="71"/>
      <c r="L175" s="71"/>
      <c r="M175" s="71"/>
      <c r="N175" s="71"/>
      <c r="O175" s="105"/>
    </row>
    <row r="176" spans="2:15" s="1" customFormat="1" x14ac:dyDescent="0.25">
      <c r="B176" s="317">
        <f>'3_Atividade_METAS_Alta'!B142</f>
        <v>0</v>
      </c>
      <c r="G176" s="71"/>
      <c r="H176" s="71"/>
      <c r="I176" s="71"/>
      <c r="J176" s="71"/>
      <c r="K176" s="71"/>
      <c r="L176" s="71"/>
      <c r="M176" s="71"/>
      <c r="N176" s="72"/>
      <c r="O176" s="107"/>
    </row>
    <row r="177" spans="2:15" s="1" customFormat="1" x14ac:dyDescent="0.25">
      <c r="B177" s="75" t="s">
        <v>384</v>
      </c>
      <c r="O177" s="6"/>
    </row>
    <row r="178" spans="2:15" s="1" customFormat="1" x14ac:dyDescent="0.25">
      <c r="B178" s="317">
        <f>'3_Atividade_METAS_Alta'!B144</f>
        <v>0</v>
      </c>
      <c r="G178" s="72"/>
      <c r="H178" s="72"/>
      <c r="I178" s="72"/>
      <c r="J178" s="72"/>
      <c r="K178" s="72"/>
      <c r="L178" s="72"/>
      <c r="M178" s="72"/>
      <c r="N178" s="188"/>
      <c r="O178" s="189"/>
    </row>
    <row r="179" spans="2:15" s="1" customFormat="1" x14ac:dyDescent="0.25">
      <c r="B179" s="75" t="s">
        <v>407</v>
      </c>
      <c r="O179" s="6"/>
    </row>
    <row r="180" spans="2:15" s="1" customFormat="1" x14ac:dyDescent="0.25">
      <c r="B180" s="317">
        <f>'3_Atividade_METAS_Alta'!B146</f>
        <v>0</v>
      </c>
      <c r="G180" s="70"/>
      <c r="H180" s="70"/>
      <c r="I180" s="70"/>
      <c r="J180" s="70"/>
      <c r="K180" s="70"/>
      <c r="L180" s="70"/>
      <c r="M180" s="70"/>
      <c r="N180" s="70"/>
      <c r="O180" s="103"/>
    </row>
    <row r="181" spans="2:15" s="1" customFormat="1" x14ac:dyDescent="0.25">
      <c r="B181" s="317">
        <f>'3_Atividade_METAS_Alta'!B147</f>
        <v>0</v>
      </c>
      <c r="G181" s="71"/>
      <c r="H181" s="71"/>
      <c r="I181" s="71"/>
      <c r="J181" s="71"/>
      <c r="K181" s="71"/>
      <c r="L181" s="71"/>
      <c r="M181" s="71"/>
      <c r="N181" s="71"/>
      <c r="O181" s="105"/>
    </row>
    <row r="182" spans="2:15" s="1" customFormat="1" x14ac:dyDescent="0.25">
      <c r="B182" s="317">
        <f>'3_Atividade_METAS_Alta'!B148</f>
        <v>0</v>
      </c>
      <c r="G182" s="71"/>
      <c r="H182" s="71"/>
      <c r="I182" s="71"/>
      <c r="J182" s="71"/>
      <c r="K182" s="71"/>
      <c r="L182" s="71"/>
      <c r="M182" s="71"/>
      <c r="N182" s="71"/>
      <c r="O182" s="105"/>
    </row>
    <row r="183" spans="2:15" s="1" customFormat="1" x14ac:dyDescent="0.25">
      <c r="B183" s="317">
        <f>'3_Atividade_METAS_Alta'!B149</f>
        <v>0</v>
      </c>
      <c r="G183" s="71"/>
      <c r="H183" s="71"/>
      <c r="I183" s="71"/>
      <c r="J183" s="71"/>
      <c r="K183" s="71"/>
      <c r="L183" s="71"/>
      <c r="M183" s="71"/>
      <c r="N183" s="71"/>
      <c r="O183" s="105"/>
    </row>
    <row r="184" spans="2:15" s="1" customFormat="1" x14ac:dyDescent="0.25">
      <c r="B184" s="317">
        <f>'3_Atividade_METAS_Alta'!B150</f>
        <v>0</v>
      </c>
      <c r="G184" s="71"/>
      <c r="H184" s="71"/>
      <c r="I184" s="71"/>
      <c r="J184" s="71"/>
      <c r="K184" s="71"/>
      <c r="L184" s="71"/>
      <c r="M184" s="71"/>
      <c r="N184" s="71"/>
      <c r="O184" s="105"/>
    </row>
    <row r="185" spans="2:15" s="1" customFormat="1" x14ac:dyDescent="0.25">
      <c r="B185" s="317">
        <f>'3_Atividade_METAS_Alta'!B151</f>
        <v>0</v>
      </c>
      <c r="G185" s="71"/>
      <c r="H185" s="71"/>
      <c r="I185" s="71"/>
      <c r="J185" s="71"/>
      <c r="K185" s="71"/>
      <c r="L185" s="71"/>
      <c r="M185" s="71"/>
      <c r="N185" s="71"/>
      <c r="O185" s="105"/>
    </row>
    <row r="186" spans="2:15" s="1" customFormat="1" x14ac:dyDescent="0.25">
      <c r="B186" s="317">
        <f>'3_Atividade_METAS_Alta'!B152</f>
        <v>0</v>
      </c>
      <c r="G186" s="71"/>
      <c r="H186" s="71"/>
      <c r="I186" s="71"/>
      <c r="J186" s="71"/>
      <c r="K186" s="71"/>
      <c r="L186" s="71"/>
      <c r="M186" s="71"/>
      <c r="N186" s="72"/>
      <c r="O186" s="107"/>
    </row>
    <row r="187" spans="2:15" s="1" customFormat="1" x14ac:dyDescent="0.25">
      <c r="B187" s="17"/>
      <c r="O187" s="6"/>
    </row>
    <row r="188" spans="2:15" s="1" customFormat="1" ht="30" customHeight="1" x14ac:dyDescent="0.25">
      <c r="B188" s="122" t="s">
        <v>410</v>
      </c>
      <c r="C188" s="132"/>
      <c r="D188" s="132"/>
      <c r="E188" s="132"/>
      <c r="F188" s="132"/>
      <c r="G188" s="306">
        <v>2023</v>
      </c>
      <c r="H188" s="306">
        <f t="shared" ref="H188:N188" si="7">+G188+1</f>
        <v>2024</v>
      </c>
      <c r="I188" s="306">
        <f t="shared" si="7"/>
        <v>2025</v>
      </c>
      <c r="J188" s="306">
        <f t="shared" si="7"/>
        <v>2026</v>
      </c>
      <c r="K188" s="306">
        <f t="shared" si="7"/>
        <v>2027</v>
      </c>
      <c r="L188" s="306">
        <f t="shared" si="7"/>
        <v>2028</v>
      </c>
      <c r="M188" s="306">
        <f t="shared" si="7"/>
        <v>2029</v>
      </c>
      <c r="N188" s="306">
        <f t="shared" si="7"/>
        <v>2030</v>
      </c>
      <c r="O188" s="302" t="s">
        <v>449</v>
      </c>
    </row>
    <row r="189" spans="2:15" s="1" customFormat="1" ht="4.9000000000000004" customHeight="1" x14ac:dyDescent="0.25">
      <c r="B189" s="75"/>
      <c r="G189" s="100"/>
      <c r="H189" s="100"/>
      <c r="I189" s="100"/>
      <c r="J189" s="100"/>
      <c r="K189" s="100"/>
      <c r="L189" s="100"/>
      <c r="M189" s="100"/>
      <c r="N189" s="100"/>
      <c r="O189" s="101"/>
    </row>
    <row r="190" spans="2:15" s="1" customFormat="1" x14ac:dyDescent="0.25">
      <c r="B190" s="35" t="s">
        <v>411</v>
      </c>
      <c r="G190" s="100"/>
      <c r="H190" s="100"/>
      <c r="I190" s="100"/>
      <c r="J190" s="100"/>
      <c r="K190" s="100"/>
      <c r="L190" s="100"/>
      <c r="M190" s="100"/>
      <c r="N190" s="100"/>
      <c r="O190" s="101"/>
    </row>
    <row r="191" spans="2:15" s="1" customFormat="1" x14ac:dyDescent="0.25">
      <c r="B191" s="50" t="s">
        <v>452</v>
      </c>
      <c r="G191" s="70"/>
      <c r="H191" s="70"/>
      <c r="I191" s="70"/>
      <c r="J191" s="70"/>
      <c r="K191" s="70"/>
      <c r="L191" s="70"/>
      <c r="M191" s="70"/>
      <c r="N191" s="70"/>
      <c r="O191" s="103"/>
    </row>
    <row r="192" spans="2:15" s="1" customFormat="1" ht="7.9" customHeight="1" x14ac:dyDescent="0.25">
      <c r="B192" s="17"/>
      <c r="O192" s="6"/>
    </row>
    <row r="193" spans="1:15" s="1" customFormat="1" x14ac:dyDescent="0.25">
      <c r="B193" s="31" t="s">
        <v>453</v>
      </c>
      <c r="G193" s="321"/>
      <c r="H193" s="321"/>
      <c r="I193" s="321"/>
      <c r="J193" s="321"/>
      <c r="K193" s="321"/>
      <c r="L193" s="321"/>
      <c r="M193" s="321"/>
      <c r="N193" s="321"/>
      <c r="O193" s="322"/>
    </row>
    <row r="194" spans="1:15" s="1" customFormat="1" x14ac:dyDescent="0.25">
      <c r="B194" s="50" t="s">
        <v>454</v>
      </c>
      <c r="G194" s="70"/>
      <c r="H194" s="70"/>
      <c r="I194" s="70"/>
      <c r="J194" s="70"/>
      <c r="K194" s="70"/>
      <c r="L194" s="70"/>
      <c r="M194" s="70"/>
      <c r="N194" s="70"/>
      <c r="O194" s="103"/>
    </row>
    <row r="195" spans="1:15" s="1" customFormat="1" x14ac:dyDescent="0.25">
      <c r="B195" s="50" t="s">
        <v>455</v>
      </c>
      <c r="G195" s="71"/>
      <c r="H195" s="71"/>
      <c r="I195" s="71"/>
      <c r="J195" s="71"/>
      <c r="K195" s="71"/>
      <c r="L195" s="71"/>
      <c r="M195" s="71"/>
      <c r="N195" s="71"/>
      <c r="O195" s="105"/>
    </row>
    <row r="196" spans="1:15" s="1" customFormat="1" x14ac:dyDescent="0.25">
      <c r="B196" s="50" t="s">
        <v>456</v>
      </c>
      <c r="G196" s="71"/>
      <c r="H196" s="71"/>
      <c r="I196" s="71"/>
      <c r="J196" s="71"/>
      <c r="K196" s="71"/>
      <c r="L196" s="71"/>
      <c r="M196" s="71"/>
      <c r="N196" s="71"/>
      <c r="O196" s="105"/>
    </row>
    <row r="197" spans="1:15" s="1" customFormat="1" ht="16.899999999999999" customHeight="1" x14ac:dyDescent="0.25">
      <c r="B197" s="50" t="s">
        <v>457</v>
      </c>
      <c r="G197" s="72"/>
      <c r="H197" s="72"/>
      <c r="I197" s="72"/>
      <c r="J197" s="72"/>
      <c r="K197" s="72"/>
      <c r="L197" s="72"/>
      <c r="M197" s="72"/>
      <c r="N197" s="72"/>
      <c r="O197" s="107"/>
    </row>
    <row r="198" spans="1:15" s="1" customFormat="1" ht="7.9" customHeight="1" x14ac:dyDescent="0.25">
      <c r="B198" s="17"/>
      <c r="O198" s="6"/>
    </row>
    <row r="199" spans="1:15" s="1" customFormat="1" x14ac:dyDescent="0.25">
      <c r="B199" s="35" t="s">
        <v>413</v>
      </c>
      <c r="G199" s="321">
        <f t="shared" ref="G199:O199" si="8">SUM(G200:G215)</f>
        <v>0</v>
      </c>
      <c r="H199" s="321">
        <f t="shared" si="8"/>
        <v>0</v>
      </c>
      <c r="I199" s="321">
        <f t="shared" si="8"/>
        <v>0</v>
      </c>
      <c r="J199" s="321">
        <f t="shared" si="8"/>
        <v>0</v>
      </c>
      <c r="K199" s="321">
        <f t="shared" si="8"/>
        <v>0</v>
      </c>
      <c r="L199" s="321">
        <f t="shared" si="8"/>
        <v>0</v>
      </c>
      <c r="M199" s="321">
        <f t="shared" si="8"/>
        <v>0</v>
      </c>
      <c r="N199" s="321">
        <f t="shared" si="8"/>
        <v>0</v>
      </c>
      <c r="O199" s="322">
        <f t="shared" si="8"/>
        <v>0</v>
      </c>
    </row>
    <row r="200" spans="1:15" s="1" customFormat="1" x14ac:dyDescent="0.25">
      <c r="B200" s="50" t="s">
        <v>414</v>
      </c>
      <c r="G200" s="70"/>
      <c r="H200" s="70"/>
      <c r="I200" s="70"/>
      <c r="J200" s="70"/>
      <c r="K200" s="70"/>
      <c r="L200" s="70"/>
      <c r="M200" s="70"/>
      <c r="N200" s="70"/>
      <c r="O200" s="103"/>
    </row>
    <row r="201" spans="1:15" s="1" customFormat="1" x14ac:dyDescent="0.25">
      <c r="B201" s="50" t="s">
        <v>415</v>
      </c>
      <c r="G201" s="71"/>
      <c r="H201" s="71"/>
      <c r="I201" s="71"/>
      <c r="J201" s="71"/>
      <c r="K201" s="71"/>
      <c r="L201" s="71"/>
      <c r="M201" s="71"/>
      <c r="N201" s="71"/>
      <c r="O201" s="105"/>
    </row>
    <row r="202" spans="1:15" s="1" customFormat="1" x14ac:dyDescent="0.25">
      <c r="B202" s="50" t="s">
        <v>416</v>
      </c>
      <c r="G202" s="70"/>
      <c r="H202" s="70"/>
      <c r="I202" s="70"/>
      <c r="J202" s="70"/>
      <c r="K202" s="70"/>
      <c r="L202" s="70"/>
      <c r="M202" s="70"/>
      <c r="N202" s="71"/>
      <c r="O202" s="105"/>
    </row>
    <row r="203" spans="1:15" s="1" customFormat="1" x14ac:dyDescent="0.25">
      <c r="A203" s="48"/>
      <c r="B203" s="50" t="s">
        <v>417</v>
      </c>
      <c r="G203" s="71"/>
      <c r="H203" s="71"/>
      <c r="I203" s="71"/>
      <c r="J203" s="71"/>
      <c r="K203" s="71"/>
      <c r="L203" s="71"/>
      <c r="M203" s="71"/>
      <c r="N203" s="71"/>
      <c r="O203" s="105"/>
    </row>
    <row r="204" spans="1:15" s="1" customFormat="1" x14ac:dyDescent="0.25">
      <c r="B204" s="50" t="s">
        <v>418</v>
      </c>
      <c r="G204" s="70"/>
      <c r="H204" s="70"/>
      <c r="I204" s="70"/>
      <c r="J204" s="70"/>
      <c r="K204" s="70"/>
      <c r="L204" s="70"/>
      <c r="M204" s="70"/>
      <c r="N204" s="71"/>
      <c r="O204" s="105"/>
    </row>
    <row r="205" spans="1:15" s="1" customFormat="1" x14ac:dyDescent="0.25">
      <c r="A205" s="48"/>
      <c r="B205" s="50" t="s">
        <v>419</v>
      </c>
      <c r="G205" s="71"/>
      <c r="H205" s="71"/>
      <c r="I205" s="71"/>
      <c r="J205" s="71"/>
      <c r="K205" s="71"/>
      <c r="L205" s="71"/>
      <c r="M205" s="71"/>
      <c r="N205" s="71"/>
      <c r="O205" s="105"/>
    </row>
    <row r="206" spans="1:15" s="1" customFormat="1" x14ac:dyDescent="0.25">
      <c r="A206" s="48"/>
      <c r="B206" s="50" t="s">
        <v>420</v>
      </c>
      <c r="G206" s="70"/>
      <c r="H206" s="70"/>
      <c r="I206" s="70"/>
      <c r="J206" s="70"/>
      <c r="K206" s="70"/>
      <c r="L206" s="70"/>
      <c r="M206" s="70"/>
      <c r="N206" s="71"/>
      <c r="O206" s="105"/>
    </row>
    <row r="207" spans="1:15" s="1" customFormat="1" x14ac:dyDescent="0.25">
      <c r="A207" s="48"/>
      <c r="B207" s="50" t="s">
        <v>421</v>
      </c>
      <c r="G207" s="71"/>
      <c r="H207" s="71"/>
      <c r="I207" s="71"/>
      <c r="J207" s="71"/>
      <c r="K207" s="71"/>
      <c r="L207" s="71"/>
      <c r="M207" s="71"/>
      <c r="N207" s="71"/>
      <c r="O207" s="105"/>
    </row>
    <row r="208" spans="1:15" s="1" customFormat="1" x14ac:dyDescent="0.25">
      <c r="B208" s="50" t="s">
        <v>422</v>
      </c>
      <c r="G208" s="70"/>
      <c r="H208" s="70"/>
      <c r="I208" s="70"/>
      <c r="J208" s="70"/>
      <c r="K208" s="70"/>
      <c r="L208" s="70"/>
      <c r="M208" s="70"/>
      <c r="N208" s="71"/>
      <c r="O208" s="105"/>
    </row>
    <row r="209" spans="1:16" s="1" customFormat="1" x14ac:dyDescent="0.25">
      <c r="B209" s="50" t="s">
        <v>423</v>
      </c>
      <c r="G209" s="71"/>
      <c r="H209" s="71"/>
      <c r="I209" s="71"/>
      <c r="J209" s="71"/>
      <c r="K209" s="71"/>
      <c r="L209" s="71"/>
      <c r="M209" s="71"/>
      <c r="N209" s="71"/>
      <c r="O209" s="105"/>
    </row>
    <row r="210" spans="1:16" s="1" customFormat="1" ht="31.9" customHeight="1" x14ac:dyDescent="0.25">
      <c r="B210" s="99" t="s">
        <v>424</v>
      </c>
      <c r="G210" s="70"/>
      <c r="H210" s="70"/>
      <c r="I210" s="70"/>
      <c r="J210" s="70"/>
      <c r="K210" s="70"/>
      <c r="L210" s="70"/>
      <c r="M210" s="70"/>
      <c r="N210" s="71"/>
      <c r="O210" s="105"/>
    </row>
    <row r="211" spans="1:16" s="1" customFormat="1" x14ac:dyDescent="0.25">
      <c r="B211" s="50" t="s">
        <v>396</v>
      </c>
      <c r="G211" s="71"/>
      <c r="H211" s="71"/>
      <c r="I211" s="71"/>
      <c r="J211" s="71"/>
      <c r="K211" s="71"/>
      <c r="L211" s="71"/>
      <c r="M211" s="71"/>
      <c r="N211" s="71"/>
      <c r="O211" s="105"/>
    </row>
    <row r="212" spans="1:16" s="1" customFormat="1" x14ac:dyDescent="0.25">
      <c r="B212" s="50" t="s">
        <v>395</v>
      </c>
      <c r="G212" s="70"/>
      <c r="H212" s="70"/>
      <c r="I212" s="70"/>
      <c r="J212" s="70"/>
      <c r="K212" s="70"/>
      <c r="L212" s="70"/>
      <c r="M212" s="70"/>
      <c r="N212" s="71"/>
      <c r="O212" s="105"/>
    </row>
    <row r="213" spans="1:16" s="1" customFormat="1" x14ac:dyDescent="0.25">
      <c r="B213" s="50" t="s">
        <v>399</v>
      </c>
      <c r="G213" s="71"/>
      <c r="H213" s="71"/>
      <c r="I213" s="71"/>
      <c r="J213" s="71"/>
      <c r="K213" s="71"/>
      <c r="L213" s="71"/>
      <c r="M213" s="71"/>
      <c r="N213" s="71"/>
      <c r="O213" s="105"/>
    </row>
    <row r="214" spans="1:16" s="1" customFormat="1" x14ac:dyDescent="0.25">
      <c r="B214" s="50" t="s">
        <v>400</v>
      </c>
      <c r="G214" s="70"/>
      <c r="H214" s="70"/>
      <c r="I214" s="70"/>
      <c r="J214" s="70"/>
      <c r="K214" s="70"/>
      <c r="L214" s="70"/>
      <c r="M214" s="70"/>
      <c r="N214" s="71"/>
      <c r="O214" s="105"/>
    </row>
    <row r="215" spans="1:16" s="1" customFormat="1" x14ac:dyDescent="0.25">
      <c r="B215" s="50" t="s">
        <v>425</v>
      </c>
      <c r="G215" s="71"/>
      <c r="H215" s="71"/>
      <c r="I215" s="71"/>
      <c r="J215" s="71"/>
      <c r="K215" s="71"/>
      <c r="L215" s="71"/>
      <c r="M215" s="71"/>
      <c r="N215" s="72"/>
      <c r="O215" s="107"/>
    </row>
    <row r="216" spans="1:16" s="1" customFormat="1" ht="7.9" customHeight="1" x14ac:dyDescent="0.25">
      <c r="B216" s="75"/>
      <c r="G216" s="52"/>
      <c r="H216" s="52"/>
      <c r="I216" s="52"/>
      <c r="J216" s="52"/>
      <c r="K216" s="52"/>
      <c r="L216" s="52"/>
      <c r="M216" s="52"/>
      <c r="N216" s="52"/>
      <c r="O216" s="124"/>
    </row>
    <row r="217" spans="1:16" s="1" customFormat="1" x14ac:dyDescent="0.25">
      <c r="B217" s="35" t="s">
        <v>426</v>
      </c>
      <c r="G217" s="71"/>
      <c r="H217" s="71"/>
      <c r="I217" s="71"/>
      <c r="J217" s="71"/>
      <c r="K217" s="71"/>
      <c r="L217" s="71"/>
      <c r="M217" s="71"/>
      <c r="N217" s="188"/>
      <c r="O217" s="189"/>
    </row>
    <row r="218" spans="1:16" s="1" customFormat="1" ht="7.9" customHeight="1" x14ac:dyDescent="0.25">
      <c r="B218" s="35"/>
      <c r="G218" s="44"/>
      <c r="H218" s="44"/>
      <c r="I218" s="44"/>
      <c r="J218" s="44"/>
      <c r="K218" s="44"/>
      <c r="L218" s="44"/>
      <c r="M218" s="44"/>
      <c r="N218" s="44"/>
      <c r="O218" s="125"/>
    </row>
    <row r="219" spans="1:16" s="1" customFormat="1" x14ac:dyDescent="0.25">
      <c r="B219" s="126" t="s">
        <v>427</v>
      </c>
      <c r="C219" s="26"/>
      <c r="D219" s="26"/>
      <c r="E219" s="26"/>
      <c r="F219" s="26"/>
      <c r="G219" s="117"/>
      <c r="H219" s="117"/>
      <c r="I219" s="117"/>
      <c r="J219" s="117"/>
      <c r="K219" s="117"/>
      <c r="L219" s="117"/>
      <c r="M219" s="117"/>
      <c r="N219" s="190"/>
      <c r="O219" s="191"/>
    </row>
    <row r="221" spans="1:16" x14ac:dyDescent="0.25">
      <c r="A221" t="s">
        <v>357</v>
      </c>
      <c r="B221" t="s">
        <v>357</v>
      </c>
      <c r="C221" t="s">
        <v>357</v>
      </c>
      <c r="D221" t="s">
        <v>357</v>
      </c>
      <c r="E221" t="s">
        <v>357</v>
      </c>
      <c r="F221" t="s">
        <v>357</v>
      </c>
      <c r="G221" t="s">
        <v>357</v>
      </c>
      <c r="H221" t="s">
        <v>357</v>
      </c>
      <c r="I221" t="s">
        <v>357</v>
      </c>
      <c r="J221" t="s">
        <v>357</v>
      </c>
      <c r="K221" t="s">
        <v>357</v>
      </c>
      <c r="L221" t="s">
        <v>357</v>
      </c>
      <c r="M221" t="s">
        <v>357</v>
      </c>
      <c r="N221" t="s">
        <v>357</v>
      </c>
      <c r="O221" t="s">
        <v>357</v>
      </c>
      <c r="P221" t="s">
        <v>357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2:B87" xr:uid="{00000000-0002-0000-0D00-000000000000}">
      <formula1>Municípios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0070C0"/>
  </sheetPr>
  <dimension ref="A2:P257"/>
  <sheetViews>
    <sheetView showGridLines="0" zoomScale="85" zoomScaleNormal="85" workbookViewId="0">
      <pane ySplit="3" topLeftCell="A35" activePane="bottomLeft" state="frozen"/>
      <selection activeCell="B28" sqref="B28"/>
      <selection pane="bottomLeft" activeCell="A45" sqref="A45:XFD45"/>
    </sheetView>
  </sheetViews>
  <sheetFormatPr defaultColWidth="0" defaultRowHeight="15" customHeight="1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7" width="9.140625" hidden="1" customWidth="1"/>
    <col min="18" max="16384" width="9.140625" hidden="1"/>
  </cols>
  <sheetData>
    <row r="2" spans="2:15" s="2" customFormat="1" ht="30" customHeight="1" x14ac:dyDescent="0.25">
      <c r="B2" s="3" t="s">
        <v>441</v>
      </c>
      <c r="C2" s="197"/>
      <c r="D2" s="389" t="s">
        <v>442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/>
      <c r="C19" s="179"/>
      <c r="D19" s="339"/>
      <c r="E19" s="180"/>
      <c r="F19" s="129"/>
      <c r="G19" s="324"/>
      <c r="H19" s="324"/>
      <c r="I19" s="324"/>
      <c r="J19" s="324"/>
      <c r="K19" s="324"/>
      <c r="L19" s="324"/>
      <c r="M19" s="325"/>
      <c r="N19" s="325"/>
      <c r="O19" s="326"/>
    </row>
    <row r="20" spans="2:15" x14ac:dyDescent="0.25">
      <c r="B20" s="186"/>
      <c r="C20" s="181"/>
      <c r="D20" s="340"/>
      <c r="E20" s="182"/>
      <c r="F20" s="130"/>
      <c r="G20" s="328"/>
      <c r="H20" s="329"/>
      <c r="I20" s="329"/>
      <c r="J20" s="329"/>
      <c r="K20" s="329"/>
      <c r="L20" s="329"/>
      <c r="M20" s="329"/>
      <c r="N20" s="329"/>
      <c r="O20" s="330"/>
    </row>
    <row r="21" spans="2:15" x14ac:dyDescent="0.25">
      <c r="B21" s="186"/>
      <c r="C21" s="181"/>
      <c r="D21" s="340"/>
      <c r="E21" s="182"/>
      <c r="F21" s="130"/>
      <c r="G21" s="328"/>
      <c r="H21" s="329"/>
      <c r="I21" s="329"/>
      <c r="J21" s="329"/>
      <c r="K21" s="329"/>
      <c r="L21" s="329"/>
      <c r="M21" s="329"/>
      <c r="N21" s="329"/>
      <c r="O21" s="330"/>
    </row>
    <row r="22" spans="2:15" x14ac:dyDescent="0.25">
      <c r="B22" s="186"/>
      <c r="C22" s="181"/>
      <c r="D22" s="340"/>
      <c r="E22" s="182"/>
      <c r="F22" s="130"/>
      <c r="G22" s="324"/>
      <c r="H22" s="329"/>
      <c r="I22" s="329"/>
      <c r="J22" s="329"/>
      <c r="K22" s="329"/>
      <c r="L22" s="329"/>
      <c r="M22" s="329"/>
      <c r="N22" s="329"/>
      <c r="O22" s="330"/>
    </row>
    <row r="23" spans="2:15" x14ac:dyDescent="0.25">
      <c r="B23" s="186"/>
      <c r="C23" s="181"/>
      <c r="D23" s="340"/>
      <c r="E23" s="182"/>
      <c r="F23" s="130"/>
      <c r="G23" s="328"/>
      <c r="H23" s="329"/>
      <c r="I23" s="329"/>
      <c r="J23" s="329"/>
      <c r="K23" s="329"/>
      <c r="L23" s="329"/>
      <c r="M23" s="329"/>
      <c r="N23" s="329"/>
      <c r="O23" s="330"/>
    </row>
    <row r="24" spans="2:15" x14ac:dyDescent="0.25">
      <c r="B24" s="186"/>
      <c r="C24" s="181"/>
      <c r="D24" s="340"/>
      <c r="E24" s="182"/>
      <c r="F24" s="130"/>
      <c r="G24" s="328"/>
      <c r="H24" s="329"/>
      <c r="I24" s="329"/>
      <c r="J24" s="329"/>
      <c r="K24" s="329"/>
      <c r="L24" s="329"/>
      <c r="M24" s="329"/>
      <c r="N24" s="329"/>
      <c r="O24" s="330"/>
    </row>
    <row r="25" spans="2:15" x14ac:dyDescent="0.25">
      <c r="B25" s="186"/>
      <c r="C25" s="181"/>
      <c r="D25" s="340"/>
      <c r="E25" s="182"/>
      <c r="F25" s="130"/>
      <c r="G25" s="328"/>
      <c r="H25" s="329"/>
      <c r="I25" s="329"/>
      <c r="J25" s="329"/>
      <c r="K25" s="329"/>
      <c r="L25" s="329"/>
      <c r="M25" s="329"/>
      <c r="N25" s="329"/>
      <c r="O25" s="330"/>
    </row>
    <row r="26" spans="2:15" x14ac:dyDescent="0.25">
      <c r="B26" s="186"/>
      <c r="C26" s="181"/>
      <c r="D26" s="340"/>
      <c r="E26" s="182"/>
      <c r="F26" s="130"/>
      <c r="G26" s="328"/>
      <c r="H26" s="329"/>
      <c r="I26" s="329"/>
      <c r="J26" s="329"/>
      <c r="K26" s="329"/>
      <c r="L26" s="329"/>
      <c r="M26" s="329"/>
      <c r="N26" s="329"/>
      <c r="O26" s="330"/>
    </row>
    <row r="27" spans="2:15" x14ac:dyDescent="0.25">
      <c r="B27" s="186"/>
      <c r="C27" s="181"/>
      <c r="D27" s="340"/>
      <c r="E27" s="182"/>
      <c r="F27" s="130"/>
      <c r="G27" s="328"/>
      <c r="H27" s="329"/>
      <c r="I27" s="329"/>
      <c r="J27" s="329"/>
      <c r="K27" s="329"/>
      <c r="L27" s="329"/>
      <c r="M27" s="329"/>
      <c r="N27" s="329"/>
      <c r="O27" s="330"/>
    </row>
    <row r="28" spans="2:15" x14ac:dyDescent="0.25">
      <c r="B28" s="186"/>
      <c r="C28" s="181"/>
      <c r="D28" s="340"/>
      <c r="E28" s="182"/>
      <c r="F28" s="130"/>
      <c r="G28" s="328"/>
      <c r="H28" s="329"/>
      <c r="I28" s="329"/>
      <c r="J28" s="329"/>
      <c r="K28" s="329"/>
      <c r="L28" s="329"/>
      <c r="M28" s="329"/>
      <c r="N28" s="329"/>
      <c r="O28" s="330"/>
    </row>
    <row r="29" spans="2:15" x14ac:dyDescent="0.25">
      <c r="B29" s="186"/>
      <c r="C29" s="181"/>
      <c r="D29" s="340"/>
      <c r="E29" s="182"/>
      <c r="F29" s="130"/>
      <c r="G29" s="328"/>
      <c r="H29" s="329"/>
      <c r="I29" s="329"/>
      <c r="J29" s="329"/>
      <c r="K29" s="329"/>
      <c r="L29" s="329"/>
      <c r="M29" s="329"/>
      <c r="N29" s="329"/>
      <c r="O29" s="330"/>
    </row>
    <row r="30" spans="2:15" x14ac:dyDescent="0.25">
      <c r="B30" s="186"/>
      <c r="C30" s="181"/>
      <c r="D30" s="340"/>
      <c r="E30" s="182"/>
      <c r="F30" s="130"/>
      <c r="G30" s="328"/>
      <c r="H30" s="329"/>
      <c r="I30" s="329"/>
      <c r="J30" s="329"/>
      <c r="K30" s="329"/>
      <c r="L30" s="329"/>
      <c r="M30" s="329"/>
      <c r="N30" s="329"/>
      <c r="O30" s="330"/>
    </row>
    <row r="31" spans="2:15" x14ac:dyDescent="0.25">
      <c r="B31" s="186"/>
      <c r="C31" s="181"/>
      <c r="D31" s="340"/>
      <c r="E31" s="182"/>
      <c r="F31" s="130"/>
      <c r="G31" s="328"/>
      <c r="H31" s="329"/>
      <c r="I31" s="329"/>
      <c r="J31" s="329"/>
      <c r="K31" s="329"/>
      <c r="L31" s="329"/>
      <c r="M31" s="329"/>
      <c r="N31" s="329"/>
      <c r="O31" s="330"/>
    </row>
    <row r="32" spans="2:15" x14ac:dyDescent="0.25">
      <c r="B32" s="186"/>
      <c r="C32" s="181"/>
      <c r="D32" s="340"/>
      <c r="E32" s="182"/>
      <c r="F32" s="130"/>
      <c r="G32" s="328"/>
      <c r="H32" s="329"/>
      <c r="I32" s="329"/>
      <c r="J32" s="329"/>
      <c r="K32" s="329"/>
      <c r="L32" s="329"/>
      <c r="M32" s="329"/>
      <c r="N32" s="329"/>
      <c r="O32" s="330"/>
    </row>
    <row r="33" spans="2:15" x14ac:dyDescent="0.25">
      <c r="B33" s="186"/>
      <c r="C33" s="181"/>
      <c r="D33" s="340"/>
      <c r="E33" s="182"/>
      <c r="F33" s="130"/>
      <c r="G33" s="328"/>
      <c r="H33" s="329"/>
      <c r="I33" s="329"/>
      <c r="J33" s="329"/>
      <c r="K33" s="329"/>
      <c r="L33" s="329"/>
      <c r="M33" s="329"/>
      <c r="N33" s="329"/>
      <c r="O33" s="330"/>
    </row>
    <row r="34" spans="2:15" x14ac:dyDescent="0.25">
      <c r="B34" s="186"/>
      <c r="C34" s="181"/>
      <c r="D34" s="340"/>
      <c r="E34" s="182"/>
      <c r="F34" s="130"/>
      <c r="G34" s="328"/>
      <c r="H34" s="329"/>
      <c r="I34" s="329"/>
      <c r="J34" s="329"/>
      <c r="K34" s="329"/>
      <c r="L34" s="329"/>
      <c r="M34" s="329"/>
      <c r="N34" s="329"/>
      <c r="O34" s="330"/>
    </row>
    <row r="35" spans="2:15" x14ac:dyDescent="0.25">
      <c r="B35" s="186"/>
      <c r="C35" s="181"/>
      <c r="D35" s="340"/>
      <c r="E35" s="182"/>
      <c r="F35" s="130"/>
      <c r="G35" s="328"/>
      <c r="H35" s="329"/>
      <c r="I35" s="329"/>
      <c r="J35" s="329"/>
      <c r="K35" s="329"/>
      <c r="L35" s="329"/>
      <c r="M35" s="329"/>
      <c r="N35" s="329"/>
      <c r="O35" s="330"/>
    </row>
    <row r="36" spans="2:15" x14ac:dyDescent="0.25">
      <c r="B36" s="186"/>
      <c r="C36" s="181"/>
      <c r="D36" s="340"/>
      <c r="E36" s="182"/>
      <c r="F36" s="130"/>
      <c r="G36" s="328"/>
      <c r="H36" s="329"/>
      <c r="I36" s="329"/>
      <c r="J36" s="329"/>
      <c r="K36" s="329"/>
      <c r="L36" s="329"/>
      <c r="M36" s="329"/>
      <c r="N36" s="329"/>
      <c r="O36" s="330"/>
    </row>
    <row r="37" spans="2:15" x14ac:dyDescent="0.25">
      <c r="B37" s="186"/>
      <c r="C37" s="181"/>
      <c r="D37" s="340"/>
      <c r="E37" s="182"/>
      <c r="F37" s="130"/>
      <c r="G37" s="328"/>
      <c r="H37" s="329"/>
      <c r="I37" s="329"/>
      <c r="J37" s="329"/>
      <c r="K37" s="329"/>
      <c r="L37" s="329"/>
      <c r="M37" s="329"/>
      <c r="N37" s="329"/>
      <c r="O37" s="330"/>
    </row>
    <row r="38" spans="2:15" x14ac:dyDescent="0.25">
      <c r="B38" s="186"/>
      <c r="C38" s="181"/>
      <c r="D38" s="340"/>
      <c r="E38" s="182"/>
      <c r="F38" s="130"/>
      <c r="G38" s="328"/>
      <c r="H38" s="329"/>
      <c r="I38" s="329"/>
      <c r="J38" s="329"/>
      <c r="K38" s="329"/>
      <c r="L38" s="329"/>
      <c r="M38" s="329"/>
      <c r="N38" s="329"/>
      <c r="O38" s="330"/>
    </row>
    <row r="39" spans="2:15" x14ac:dyDescent="0.25">
      <c r="B39" s="186"/>
      <c r="C39" s="181"/>
      <c r="D39" s="340"/>
      <c r="E39" s="182"/>
      <c r="F39" s="130"/>
      <c r="G39" s="328"/>
      <c r="H39" s="329"/>
      <c r="I39" s="329"/>
      <c r="J39" s="329"/>
      <c r="K39" s="329"/>
      <c r="L39" s="329"/>
      <c r="M39" s="329"/>
      <c r="N39" s="329"/>
      <c r="O39" s="330"/>
    </row>
    <row r="40" spans="2:15" x14ac:dyDescent="0.25">
      <c r="B40" s="186"/>
      <c r="C40" s="181"/>
      <c r="D40" s="340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40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40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4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5" spans="2:15" ht="27" customHeight="1" x14ac:dyDescent="0.25">
      <c r="B45" s="29" t="s">
        <v>450</v>
      </c>
      <c r="C45" s="43"/>
      <c r="D45" s="43"/>
      <c r="E45" s="30"/>
      <c r="F45" s="30"/>
      <c r="G45" s="306"/>
      <c r="H45" s="306"/>
      <c r="I45" s="306"/>
      <c r="J45" s="306"/>
      <c r="K45" s="306"/>
      <c r="L45" s="306"/>
      <c r="M45" s="306"/>
      <c r="N45" s="306"/>
      <c r="O45" s="307"/>
    </row>
    <row r="46" spans="2:15" ht="4.9000000000000004" customHeight="1" x14ac:dyDescent="0.25">
      <c r="B46" s="24"/>
      <c r="O46" s="23"/>
    </row>
    <row r="47" spans="2:15" s="1" customFormat="1" ht="30" customHeight="1" x14ac:dyDescent="0.25">
      <c r="B47" s="4" t="s">
        <v>451</v>
      </c>
      <c r="C47" s="132"/>
      <c r="D47" s="132"/>
      <c r="E47" s="132"/>
      <c r="F47" s="132"/>
      <c r="G47" s="306">
        <v>2023</v>
      </c>
      <c r="H47" s="306">
        <f t="shared" ref="H47:N47" si="1">+G47+1</f>
        <v>2024</v>
      </c>
      <c r="I47" s="306">
        <f t="shared" si="1"/>
        <v>2025</v>
      </c>
      <c r="J47" s="306">
        <f t="shared" si="1"/>
        <v>2026</v>
      </c>
      <c r="K47" s="306">
        <f t="shared" si="1"/>
        <v>2027</v>
      </c>
      <c r="L47" s="306">
        <f t="shared" si="1"/>
        <v>2028</v>
      </c>
      <c r="M47" s="306">
        <f t="shared" si="1"/>
        <v>2029</v>
      </c>
      <c r="N47" s="306">
        <f t="shared" si="1"/>
        <v>2030</v>
      </c>
      <c r="O47" s="302" t="s">
        <v>449</v>
      </c>
    </row>
    <row r="48" spans="2:15" s="1" customFormat="1" ht="4.9000000000000004" customHeight="1" x14ac:dyDescent="0.25">
      <c r="B48" s="17"/>
      <c r="O48" s="6"/>
    </row>
    <row r="49" spans="2:15" s="1" customFormat="1" x14ac:dyDescent="0.25">
      <c r="B49" s="31" t="s">
        <v>388</v>
      </c>
      <c r="G49" s="310">
        <f t="shared" ref="G49:O49" si="2">SUM(G52:G87)</f>
        <v>0</v>
      </c>
      <c r="H49" s="310">
        <f t="shared" si="2"/>
        <v>0</v>
      </c>
      <c r="I49" s="310">
        <f t="shared" si="2"/>
        <v>0</v>
      </c>
      <c r="J49" s="310">
        <f t="shared" si="2"/>
        <v>0</v>
      </c>
      <c r="K49" s="310">
        <f t="shared" si="2"/>
        <v>0</v>
      </c>
      <c r="L49" s="310">
        <f t="shared" si="2"/>
        <v>0</v>
      </c>
      <c r="M49" s="310">
        <f t="shared" si="2"/>
        <v>0</v>
      </c>
      <c r="N49" s="310">
        <f t="shared" si="2"/>
        <v>0</v>
      </c>
      <c r="O49" s="311">
        <f t="shared" si="2"/>
        <v>0</v>
      </c>
    </row>
    <row r="50" spans="2:15" s="1" customFormat="1" ht="3" customHeight="1" x14ac:dyDescent="0.25">
      <c r="B50" s="14"/>
      <c r="G50" s="21"/>
      <c r="H50" s="21"/>
      <c r="I50" s="21"/>
      <c r="J50" s="21"/>
      <c r="K50" s="21"/>
      <c r="L50" s="21"/>
      <c r="M50" s="21"/>
      <c r="N50" s="21"/>
      <c r="O50" s="33"/>
    </row>
    <row r="51" spans="2:15" s="1" customFormat="1" x14ac:dyDescent="0.25">
      <c r="B51" s="5" t="s">
        <v>389</v>
      </c>
      <c r="G51"/>
      <c r="N51" s="21"/>
      <c r="O51" s="33"/>
    </row>
    <row r="52" spans="2:15" s="1" customFormat="1" x14ac:dyDescent="0.25">
      <c r="B52" s="102"/>
      <c r="G52" s="70"/>
      <c r="H52" s="70"/>
      <c r="I52" s="70"/>
      <c r="J52" s="70"/>
      <c r="K52" s="70"/>
      <c r="L52" s="70"/>
      <c r="M52" s="70"/>
      <c r="N52" s="70"/>
      <c r="O52" s="103"/>
    </row>
    <row r="53" spans="2:15" s="1" customFormat="1" x14ac:dyDescent="0.25">
      <c r="B53" s="104"/>
      <c r="G53" s="70"/>
      <c r="H53" s="71"/>
      <c r="I53" s="71"/>
      <c r="J53" s="71"/>
      <c r="K53" s="71"/>
      <c r="L53" s="71"/>
      <c r="M53" s="71"/>
      <c r="N53" s="71"/>
      <c r="O53" s="105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1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6"/>
      <c r="G87" s="72"/>
      <c r="H87" s="72"/>
      <c r="I87" s="72"/>
      <c r="J87" s="72"/>
      <c r="K87" s="72"/>
      <c r="L87" s="72"/>
      <c r="M87" s="72"/>
      <c r="N87" s="72"/>
      <c r="O87" s="107"/>
    </row>
    <row r="88" spans="2:15" s="1" customFormat="1" ht="4.9000000000000004" customHeight="1" x14ac:dyDescent="0.25">
      <c r="B88" s="31"/>
      <c r="G88" s="21"/>
      <c r="H88" s="21"/>
      <c r="I88" s="21"/>
      <c r="J88" s="21"/>
      <c r="K88" s="21"/>
      <c r="L88" s="21"/>
      <c r="M88" s="21"/>
      <c r="N88" s="21"/>
      <c r="O88" s="33"/>
    </row>
    <row r="89" spans="2:15" s="1" customFormat="1" x14ac:dyDescent="0.25">
      <c r="B89" s="31" t="s">
        <v>390</v>
      </c>
      <c r="G89" s="310">
        <f t="shared" ref="G89:O89" si="3">SUM(G90:G95,G132:G138,G140:G141)</f>
        <v>0</v>
      </c>
      <c r="H89" s="310">
        <f t="shared" si="3"/>
        <v>0</v>
      </c>
      <c r="I89" s="310">
        <f t="shared" si="3"/>
        <v>0</v>
      </c>
      <c r="J89" s="310">
        <f t="shared" si="3"/>
        <v>0</v>
      </c>
      <c r="K89" s="310">
        <f t="shared" si="3"/>
        <v>0</v>
      </c>
      <c r="L89" s="310">
        <f t="shared" si="3"/>
        <v>0</v>
      </c>
      <c r="M89" s="310">
        <f t="shared" si="3"/>
        <v>0</v>
      </c>
      <c r="N89" s="310">
        <f t="shared" si="3"/>
        <v>0</v>
      </c>
      <c r="O89" s="311">
        <f t="shared" si="3"/>
        <v>0</v>
      </c>
    </row>
    <row r="90" spans="2:15" s="1" customFormat="1" x14ac:dyDescent="0.25">
      <c r="B90" s="5" t="s">
        <v>391</v>
      </c>
      <c r="E90"/>
      <c r="G90" s="72"/>
      <c r="H90" s="72"/>
      <c r="I90" s="72"/>
      <c r="J90" s="72"/>
      <c r="K90" s="72"/>
      <c r="L90" s="72"/>
      <c r="M90" s="72"/>
      <c r="N90" s="70"/>
      <c r="O90" s="103"/>
    </row>
    <row r="91" spans="2:15" s="1" customFormat="1" x14ac:dyDescent="0.25">
      <c r="B91" s="5" t="s">
        <v>392</v>
      </c>
      <c r="G91" s="72"/>
      <c r="H91" s="72"/>
      <c r="I91" s="72"/>
      <c r="J91" s="72"/>
      <c r="K91" s="72"/>
      <c r="L91" s="72"/>
      <c r="M91" s="72"/>
      <c r="N91" s="71"/>
      <c r="O91" s="105"/>
    </row>
    <row r="92" spans="2:15" s="1" customFormat="1" x14ac:dyDescent="0.25">
      <c r="B92" s="5" t="s">
        <v>393</v>
      </c>
      <c r="G92" s="72"/>
      <c r="H92" s="72"/>
      <c r="I92" s="72"/>
      <c r="J92" s="72"/>
      <c r="K92" s="72"/>
      <c r="L92" s="72"/>
      <c r="M92" s="72"/>
      <c r="N92" s="72"/>
      <c r="O92" s="107"/>
    </row>
    <row r="93" spans="2:15" s="1" customFormat="1" x14ac:dyDescent="0.25">
      <c r="B93" s="50" t="s">
        <v>394</v>
      </c>
      <c r="O93" s="6"/>
    </row>
    <row r="94" spans="2:15" s="1" customFormat="1" ht="3" customHeight="1" x14ac:dyDescent="0.25">
      <c r="B94" s="14"/>
      <c r="G94" s="21"/>
      <c r="H94" s="21"/>
      <c r="I94" s="21"/>
      <c r="J94" s="21"/>
      <c r="K94" s="21"/>
      <c r="L94" s="21"/>
      <c r="M94" s="21"/>
      <c r="N94" s="21"/>
      <c r="O94" s="33"/>
    </row>
    <row r="95" spans="2:15" s="1" customFormat="1" x14ac:dyDescent="0.25">
      <c r="B95" s="34" t="s">
        <v>389</v>
      </c>
      <c r="E95"/>
      <c r="G95" s="310">
        <f t="shared" ref="G95:O95" si="4">SUM(G96:G131)</f>
        <v>0</v>
      </c>
      <c r="H95" s="310">
        <f t="shared" si="4"/>
        <v>0</v>
      </c>
      <c r="I95" s="310">
        <f t="shared" si="4"/>
        <v>0</v>
      </c>
      <c r="J95" s="310">
        <f t="shared" si="4"/>
        <v>0</v>
      </c>
      <c r="K95" s="310">
        <f t="shared" si="4"/>
        <v>0</v>
      </c>
      <c r="L95" s="310">
        <f t="shared" si="4"/>
        <v>0</v>
      </c>
      <c r="M95" s="310">
        <f t="shared" si="4"/>
        <v>0</v>
      </c>
      <c r="N95" s="310">
        <f t="shared" si="4"/>
        <v>0</v>
      </c>
      <c r="O95" s="311">
        <f t="shared" si="4"/>
        <v>0</v>
      </c>
    </row>
    <row r="96" spans="2:15" s="1" customFormat="1" x14ac:dyDescent="0.25">
      <c r="B96" s="335">
        <f t="shared" ref="B96:B131" si="5">B52</f>
        <v>0</v>
      </c>
      <c r="G96" s="70"/>
      <c r="H96" s="70"/>
      <c r="I96" s="70"/>
      <c r="J96" s="70"/>
      <c r="K96" s="70"/>
      <c r="L96" s="70"/>
      <c r="M96" s="70"/>
      <c r="N96" s="70"/>
      <c r="O96" s="103"/>
    </row>
    <row r="97" spans="2:15" s="1" customFormat="1" x14ac:dyDescent="0.25">
      <c r="B97" s="336">
        <f t="shared" si="5"/>
        <v>0</v>
      </c>
      <c r="G97" s="71"/>
      <c r="H97" s="71"/>
      <c r="I97" s="71"/>
      <c r="J97" s="71"/>
      <c r="K97" s="71"/>
      <c r="L97" s="71"/>
      <c r="M97" s="71"/>
      <c r="N97" s="71"/>
      <c r="O97" s="105"/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7">
        <f t="shared" si="5"/>
        <v>0</v>
      </c>
      <c r="G131" s="72"/>
      <c r="H131" s="72"/>
      <c r="I131" s="72"/>
      <c r="J131" s="72"/>
      <c r="K131" s="72"/>
      <c r="L131" s="72"/>
      <c r="M131" s="72"/>
      <c r="N131" s="71"/>
      <c r="O131" s="105"/>
    </row>
    <row r="132" spans="2:15" s="1" customFormat="1" x14ac:dyDescent="0.25">
      <c r="B132" s="5" t="s">
        <v>395</v>
      </c>
      <c r="E132"/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396</v>
      </c>
      <c r="G133" s="72"/>
      <c r="H133" s="72"/>
      <c r="I133" s="72"/>
      <c r="J133" s="72"/>
      <c r="K133" s="72"/>
      <c r="L133" s="72"/>
      <c r="M133" s="72"/>
      <c r="N133" s="71"/>
      <c r="O133" s="105"/>
    </row>
    <row r="134" spans="2:15" s="1" customFormat="1" x14ac:dyDescent="0.25">
      <c r="B134" s="5" t="s">
        <v>397</v>
      </c>
      <c r="G134" s="72"/>
      <c r="H134" s="72"/>
      <c r="I134" s="72"/>
      <c r="J134" s="72"/>
      <c r="K134" s="72"/>
      <c r="L134" s="72"/>
      <c r="M134" s="72"/>
      <c r="N134" s="71"/>
      <c r="O134" s="105"/>
    </row>
    <row r="135" spans="2:15" s="1" customFormat="1" x14ac:dyDescent="0.25">
      <c r="B135" s="5" t="s">
        <v>398</v>
      </c>
      <c r="G135" s="72"/>
      <c r="H135" s="72"/>
      <c r="I135" s="72"/>
      <c r="J135" s="72"/>
      <c r="K135" s="72"/>
      <c r="L135" s="72"/>
      <c r="M135" s="72"/>
      <c r="N135" s="71"/>
      <c r="O135" s="105"/>
    </row>
    <row r="136" spans="2:15" s="1" customFormat="1" x14ac:dyDescent="0.25">
      <c r="B136" s="5" t="s">
        <v>399</v>
      </c>
      <c r="G136" s="72"/>
      <c r="H136" s="72"/>
      <c r="I136" s="72"/>
      <c r="J136" s="72"/>
      <c r="K136" s="72"/>
      <c r="L136" s="72"/>
      <c r="M136" s="72"/>
      <c r="N136" s="71"/>
      <c r="O136" s="105"/>
    </row>
    <row r="137" spans="2:15" s="1" customFormat="1" x14ac:dyDescent="0.25">
      <c r="B137" s="5" t="s">
        <v>400</v>
      </c>
      <c r="G137" s="72"/>
      <c r="H137" s="72"/>
      <c r="I137" s="72"/>
      <c r="J137" s="72"/>
      <c r="K137" s="72"/>
      <c r="L137" s="72"/>
      <c r="M137" s="72"/>
      <c r="N137" s="71"/>
      <c r="O137" s="105"/>
    </row>
    <row r="138" spans="2:15" s="1" customFormat="1" x14ac:dyDescent="0.25">
      <c r="B138" s="5" t="s">
        <v>401</v>
      </c>
      <c r="G138" s="72"/>
      <c r="H138" s="72"/>
      <c r="I138" s="72"/>
      <c r="J138" s="72"/>
      <c r="K138" s="72"/>
      <c r="L138" s="72"/>
      <c r="M138" s="72"/>
      <c r="N138" s="72"/>
      <c r="O138" s="107"/>
    </row>
    <row r="139" spans="2:15" s="1" customFormat="1" x14ac:dyDescent="0.25">
      <c r="B139" s="50" t="s">
        <v>72</v>
      </c>
      <c r="G139" s="21"/>
      <c r="H139" s="21"/>
      <c r="I139" s="21"/>
      <c r="J139" s="21"/>
      <c r="K139" s="21"/>
      <c r="L139" s="21"/>
      <c r="M139" s="21"/>
      <c r="N139" s="21"/>
      <c r="O139" s="33"/>
    </row>
    <row r="140" spans="2:15" s="1" customFormat="1" x14ac:dyDescent="0.25">
      <c r="B140" s="338"/>
      <c r="G140" s="70"/>
      <c r="H140" s="70"/>
      <c r="I140" s="70"/>
      <c r="J140" s="70"/>
      <c r="K140" s="70"/>
      <c r="L140" s="70"/>
      <c r="M140" s="70"/>
      <c r="N140" s="70"/>
      <c r="O140" s="103"/>
    </row>
    <row r="141" spans="2:15" s="1" customFormat="1" x14ac:dyDescent="0.25">
      <c r="B141" s="313"/>
      <c r="G141" s="71"/>
      <c r="H141" s="71"/>
      <c r="I141" s="71"/>
      <c r="J141" s="71"/>
      <c r="K141" s="71"/>
      <c r="L141" s="71"/>
      <c r="M141" s="71"/>
      <c r="N141" s="72"/>
      <c r="O141" s="107"/>
    </row>
    <row r="142" spans="2:15" s="1" customFormat="1" x14ac:dyDescent="0.25">
      <c r="B142" s="45"/>
      <c r="G142" s="21"/>
      <c r="H142" s="21"/>
      <c r="I142" s="21"/>
      <c r="J142" s="21"/>
      <c r="K142" s="21"/>
      <c r="L142" s="21"/>
      <c r="M142" s="21"/>
      <c r="N142" s="21"/>
      <c r="O142" s="33"/>
    </row>
    <row r="143" spans="2:15" s="1" customFormat="1" ht="30" customHeight="1" x14ac:dyDescent="0.25">
      <c r="B143" s="29" t="s">
        <v>406</v>
      </c>
      <c r="C143" s="132"/>
      <c r="D143" s="132"/>
      <c r="E143" s="132"/>
      <c r="F143" s="132"/>
      <c r="G143" s="306">
        <v>2023</v>
      </c>
      <c r="H143" s="306">
        <f t="shared" ref="H143:N143" si="6">+G143+1</f>
        <v>2024</v>
      </c>
      <c r="I143" s="306">
        <f t="shared" si="6"/>
        <v>2025</v>
      </c>
      <c r="J143" s="306">
        <f t="shared" si="6"/>
        <v>2026</v>
      </c>
      <c r="K143" s="306">
        <f t="shared" si="6"/>
        <v>2027</v>
      </c>
      <c r="L143" s="306">
        <f t="shared" si="6"/>
        <v>2028</v>
      </c>
      <c r="M143" s="306">
        <f t="shared" si="6"/>
        <v>2029</v>
      </c>
      <c r="N143" s="306">
        <f t="shared" si="6"/>
        <v>2030</v>
      </c>
      <c r="O143" s="302" t="s">
        <v>449</v>
      </c>
    </row>
    <row r="144" spans="2:15" s="1" customFormat="1" x14ac:dyDescent="0.25">
      <c r="B144" s="116"/>
      <c r="O144" s="6"/>
    </row>
    <row r="145" spans="2:15" s="1" customFormat="1" x14ac:dyDescent="0.25">
      <c r="B145" s="75" t="s">
        <v>376</v>
      </c>
      <c r="O145" s="6"/>
    </row>
    <row r="146" spans="2:15" s="1" customFormat="1" x14ac:dyDescent="0.25">
      <c r="B146" s="317">
        <f>'3_Atividade_METAS_Alta'!B110</f>
        <v>0</v>
      </c>
      <c r="G146" s="71"/>
      <c r="H146" s="71"/>
      <c r="I146" s="71"/>
      <c r="J146" s="71"/>
      <c r="K146" s="71"/>
      <c r="L146" s="71"/>
      <c r="M146" s="71"/>
      <c r="N146" s="70"/>
      <c r="O146" s="103"/>
    </row>
    <row r="147" spans="2:15" s="1" customFormat="1" x14ac:dyDescent="0.25">
      <c r="B147" s="317">
        <f>'3_Atividade_METAS_Alta'!B111</f>
        <v>0</v>
      </c>
      <c r="G147" s="71"/>
      <c r="H147" s="71"/>
      <c r="I147" s="71"/>
      <c r="J147" s="71"/>
      <c r="K147" s="71"/>
      <c r="L147" s="71"/>
      <c r="M147" s="71"/>
      <c r="N147" s="71"/>
      <c r="O147" s="105"/>
    </row>
    <row r="148" spans="2:15" s="1" customFormat="1" x14ac:dyDescent="0.25">
      <c r="B148" s="317">
        <f>'3_Atividade_METAS_Alta'!B112</f>
        <v>0</v>
      </c>
      <c r="G148" s="71"/>
      <c r="H148" s="71"/>
      <c r="I148" s="71"/>
      <c r="J148" s="71"/>
      <c r="K148" s="71"/>
      <c r="L148" s="71"/>
      <c r="M148" s="71"/>
      <c r="N148" s="71"/>
      <c r="O148" s="105"/>
    </row>
    <row r="149" spans="2:15" s="1" customFormat="1" x14ac:dyDescent="0.25">
      <c r="B149" s="317">
        <f>'3_Atividade_METAS_Alta'!B113</f>
        <v>0</v>
      </c>
      <c r="G149" s="71"/>
      <c r="H149" s="71"/>
      <c r="I149" s="71"/>
      <c r="J149" s="71"/>
      <c r="K149" s="71"/>
      <c r="L149" s="71"/>
      <c r="M149" s="71"/>
      <c r="N149" s="71"/>
      <c r="O149" s="105"/>
    </row>
    <row r="150" spans="2:15" s="1" customFormat="1" x14ac:dyDescent="0.25">
      <c r="B150" s="317">
        <f>'3_Atividade_METAS_Alta'!B114</f>
        <v>0</v>
      </c>
      <c r="G150" s="71"/>
      <c r="H150" s="71"/>
      <c r="I150" s="71"/>
      <c r="J150" s="71"/>
      <c r="K150" s="71"/>
      <c r="L150" s="71"/>
      <c r="M150" s="71"/>
      <c r="N150" s="71"/>
      <c r="O150" s="105"/>
    </row>
    <row r="151" spans="2:15" s="1" customFormat="1" x14ac:dyDescent="0.25">
      <c r="B151" s="317">
        <f>'3_Atividade_METAS_Alta'!B115</f>
        <v>0</v>
      </c>
      <c r="G151" s="71"/>
      <c r="H151" s="71"/>
      <c r="I151" s="71"/>
      <c r="J151" s="71"/>
      <c r="K151" s="71"/>
      <c r="L151" s="71"/>
      <c r="M151" s="71"/>
      <c r="N151" s="71"/>
      <c r="O151" s="105"/>
    </row>
    <row r="152" spans="2:15" s="1" customFormat="1" x14ac:dyDescent="0.25">
      <c r="B152" s="317">
        <f>'3_Atividade_METAS_Alta'!B116</f>
        <v>0</v>
      </c>
      <c r="G152" s="71"/>
      <c r="H152" s="71"/>
      <c r="I152" s="71"/>
      <c r="J152" s="71"/>
      <c r="K152" s="71"/>
      <c r="L152" s="71"/>
      <c r="M152" s="71"/>
      <c r="N152" s="72"/>
      <c r="O152" s="107"/>
    </row>
    <row r="153" spans="2:15" s="1" customFormat="1" x14ac:dyDescent="0.25">
      <c r="B153" s="75" t="s">
        <v>377</v>
      </c>
      <c r="O153" s="6"/>
    </row>
    <row r="154" spans="2:15" s="1" customFormat="1" x14ac:dyDescent="0.25">
      <c r="B154" s="317">
        <f>'3_Atividade_METAS_Alta'!B118</f>
        <v>0</v>
      </c>
      <c r="G154" s="71"/>
      <c r="H154" s="71"/>
      <c r="I154" s="71"/>
      <c r="J154" s="71"/>
      <c r="K154" s="71"/>
      <c r="L154" s="71"/>
      <c r="M154" s="71"/>
      <c r="N154" s="70"/>
      <c r="O154" s="103"/>
    </row>
    <row r="155" spans="2:15" s="1" customFormat="1" x14ac:dyDescent="0.25">
      <c r="B155" s="317">
        <f>'3_Atividade_METAS_Alta'!B119</f>
        <v>0</v>
      </c>
      <c r="G155" s="71"/>
      <c r="H155" s="71"/>
      <c r="I155" s="71"/>
      <c r="J155" s="71"/>
      <c r="K155" s="71"/>
      <c r="L155" s="71"/>
      <c r="M155" s="71"/>
      <c r="N155" s="71"/>
      <c r="O155" s="105"/>
    </row>
    <row r="156" spans="2:15" s="1" customFormat="1" x14ac:dyDescent="0.25">
      <c r="B156" s="317">
        <f>'3_Atividade_METAS_Alta'!B120</f>
        <v>0</v>
      </c>
      <c r="G156" s="71"/>
      <c r="H156" s="71"/>
      <c r="I156" s="71"/>
      <c r="J156" s="71"/>
      <c r="K156" s="71"/>
      <c r="L156" s="71"/>
      <c r="M156" s="71"/>
      <c r="N156" s="71"/>
      <c r="O156" s="105"/>
    </row>
    <row r="157" spans="2:15" s="1" customFormat="1" x14ac:dyDescent="0.25">
      <c r="B157" s="317">
        <f>'3_Atividade_METAS_Alta'!B121</f>
        <v>0</v>
      </c>
      <c r="G157" s="71"/>
      <c r="H157" s="71"/>
      <c r="I157" s="71"/>
      <c r="J157" s="71"/>
      <c r="K157" s="71"/>
      <c r="L157" s="71"/>
      <c r="M157" s="71"/>
      <c r="N157" s="71"/>
      <c r="O157" s="105"/>
    </row>
    <row r="158" spans="2:15" s="1" customFormat="1" x14ac:dyDescent="0.25">
      <c r="B158" s="317">
        <f>'3_Atividade_METAS_Alta'!B122</f>
        <v>0</v>
      </c>
      <c r="G158" s="71"/>
      <c r="H158" s="71"/>
      <c r="I158" s="71"/>
      <c r="J158" s="71"/>
      <c r="K158" s="71"/>
      <c r="L158" s="71"/>
      <c r="M158" s="71"/>
      <c r="N158" s="71"/>
      <c r="O158" s="105"/>
    </row>
    <row r="159" spans="2:15" s="1" customFormat="1" x14ac:dyDescent="0.25">
      <c r="B159" s="317">
        <f>'3_Atividade_METAS_Alta'!B123</f>
        <v>0</v>
      </c>
      <c r="G159" s="71"/>
      <c r="H159" s="71"/>
      <c r="I159" s="71"/>
      <c r="J159" s="71"/>
      <c r="K159" s="71"/>
      <c r="L159" s="71"/>
      <c r="M159" s="71"/>
      <c r="N159" s="71"/>
      <c r="O159" s="105"/>
    </row>
    <row r="160" spans="2:15" s="1" customFormat="1" x14ac:dyDescent="0.25">
      <c r="B160" s="317">
        <f>'3_Atividade_METAS_Alta'!B124</f>
        <v>0</v>
      </c>
      <c r="G160" s="71"/>
      <c r="H160" s="71"/>
      <c r="I160" s="71"/>
      <c r="J160" s="71"/>
      <c r="K160" s="71"/>
      <c r="L160" s="71"/>
      <c r="M160" s="71"/>
      <c r="N160" s="72"/>
      <c r="O160" s="107"/>
    </row>
    <row r="161" spans="2:15" s="1" customFormat="1" x14ac:dyDescent="0.25">
      <c r="B161" s="75" t="s">
        <v>381</v>
      </c>
      <c r="O161" s="6"/>
    </row>
    <row r="162" spans="2:15" s="1" customFormat="1" x14ac:dyDescent="0.25">
      <c r="B162" s="317">
        <f>'3_Atividade_METAS_Alta'!B126</f>
        <v>0</v>
      </c>
      <c r="G162" s="71"/>
      <c r="H162" s="71"/>
      <c r="I162" s="71"/>
      <c r="J162" s="71"/>
      <c r="K162" s="71"/>
      <c r="L162" s="71"/>
      <c r="M162" s="71"/>
      <c r="N162" s="70"/>
      <c r="O162" s="103"/>
    </row>
    <row r="163" spans="2:15" s="1" customFormat="1" x14ac:dyDescent="0.25">
      <c r="B163" s="317">
        <f>'3_Atividade_METAS_Alta'!B127</f>
        <v>0</v>
      </c>
      <c r="G163" s="71"/>
      <c r="H163" s="71"/>
      <c r="I163" s="71"/>
      <c r="J163" s="71"/>
      <c r="K163" s="71"/>
      <c r="L163" s="71"/>
      <c r="M163" s="71"/>
      <c r="N163" s="71"/>
      <c r="O163" s="105"/>
    </row>
    <row r="164" spans="2:15" s="1" customFormat="1" x14ac:dyDescent="0.25">
      <c r="B164" s="317">
        <f>'3_Atividade_METAS_Alta'!B128</f>
        <v>0</v>
      </c>
      <c r="G164" s="71"/>
      <c r="H164" s="71"/>
      <c r="I164" s="71"/>
      <c r="J164" s="71"/>
      <c r="K164" s="71"/>
      <c r="L164" s="71"/>
      <c r="M164" s="71"/>
      <c r="N164" s="71"/>
      <c r="O164" s="105"/>
    </row>
    <row r="165" spans="2:15" s="1" customFormat="1" x14ac:dyDescent="0.25">
      <c r="B165" s="317">
        <f>'3_Atividade_METAS_Alta'!B129</f>
        <v>0</v>
      </c>
      <c r="G165" s="71"/>
      <c r="H165" s="71"/>
      <c r="I165" s="71"/>
      <c r="J165" s="71"/>
      <c r="K165" s="71"/>
      <c r="L165" s="71"/>
      <c r="M165" s="71"/>
      <c r="N165" s="71"/>
      <c r="O165" s="105"/>
    </row>
    <row r="166" spans="2:15" s="1" customFormat="1" x14ac:dyDescent="0.25">
      <c r="B166" s="317">
        <f>'3_Atividade_METAS_Alta'!B130</f>
        <v>0</v>
      </c>
      <c r="G166" s="71"/>
      <c r="H166" s="71"/>
      <c r="I166" s="71"/>
      <c r="J166" s="71"/>
      <c r="K166" s="71"/>
      <c r="L166" s="71"/>
      <c r="M166" s="71"/>
      <c r="N166" s="71"/>
      <c r="O166" s="105"/>
    </row>
    <row r="167" spans="2:15" s="1" customFormat="1" x14ac:dyDescent="0.25">
      <c r="B167" s="317">
        <f>'3_Atividade_METAS_Alta'!B131</f>
        <v>0</v>
      </c>
      <c r="G167" s="71"/>
      <c r="H167" s="71"/>
      <c r="I167" s="71"/>
      <c r="J167" s="71"/>
      <c r="K167" s="71"/>
      <c r="L167" s="71"/>
      <c r="M167" s="71"/>
      <c r="N167" s="71"/>
      <c r="O167" s="105"/>
    </row>
    <row r="168" spans="2:15" s="1" customFormat="1" x14ac:dyDescent="0.25">
      <c r="B168" s="317">
        <f>'3_Atividade_METAS_Alta'!B132</f>
        <v>0</v>
      </c>
      <c r="G168" s="71"/>
      <c r="H168" s="71"/>
      <c r="I168" s="71"/>
      <c r="J168" s="71"/>
      <c r="K168" s="71"/>
      <c r="L168" s="71"/>
      <c r="M168" s="71"/>
      <c r="N168" s="72"/>
      <c r="O168" s="107"/>
    </row>
    <row r="169" spans="2:15" s="1" customFormat="1" x14ac:dyDescent="0.25">
      <c r="B169" s="75" t="s">
        <v>382</v>
      </c>
      <c r="O169" s="6"/>
    </row>
    <row r="170" spans="2:15" s="1" customFormat="1" x14ac:dyDescent="0.25">
      <c r="B170" s="317">
        <f>'3_Atividade_METAS_Alta'!B134</f>
        <v>0</v>
      </c>
      <c r="G170" s="71"/>
      <c r="H170" s="71"/>
      <c r="I170" s="71"/>
      <c r="J170" s="71"/>
      <c r="K170" s="71"/>
      <c r="L170" s="71"/>
      <c r="M170" s="71"/>
      <c r="N170" s="70"/>
      <c r="O170" s="103"/>
    </row>
    <row r="171" spans="2:15" s="1" customFormat="1" x14ac:dyDescent="0.25">
      <c r="B171" s="317">
        <f>'3_Atividade_METAS_Alta'!B135</f>
        <v>0</v>
      </c>
      <c r="G171" s="71"/>
      <c r="H171" s="71"/>
      <c r="I171" s="71"/>
      <c r="J171" s="71"/>
      <c r="K171" s="71"/>
      <c r="L171" s="71"/>
      <c r="M171" s="71"/>
      <c r="N171" s="71"/>
      <c r="O171" s="105"/>
    </row>
    <row r="172" spans="2:15" s="1" customFormat="1" x14ac:dyDescent="0.25">
      <c r="B172" s="317">
        <f>'3_Atividade_METAS_Alta'!B136</f>
        <v>0</v>
      </c>
      <c r="G172" s="71"/>
      <c r="H172" s="71"/>
      <c r="I172" s="71"/>
      <c r="J172" s="71"/>
      <c r="K172" s="71"/>
      <c r="L172" s="71"/>
      <c r="M172" s="71"/>
      <c r="N172" s="71"/>
      <c r="O172" s="105"/>
    </row>
    <row r="173" spans="2:15" s="1" customFormat="1" x14ac:dyDescent="0.25">
      <c r="B173" s="317">
        <f>'3_Atividade_METAS_Alta'!B137</f>
        <v>0</v>
      </c>
      <c r="G173" s="71"/>
      <c r="H173" s="71"/>
      <c r="I173" s="71"/>
      <c r="J173" s="71"/>
      <c r="K173" s="71"/>
      <c r="L173" s="71"/>
      <c r="M173" s="71"/>
      <c r="N173" s="71"/>
      <c r="O173" s="105"/>
    </row>
    <row r="174" spans="2:15" s="1" customFormat="1" x14ac:dyDescent="0.25">
      <c r="B174" s="317">
        <f>'3_Atividade_METAS_Alta'!B138</f>
        <v>0</v>
      </c>
      <c r="G174" s="71"/>
      <c r="H174" s="71"/>
      <c r="I174" s="71"/>
      <c r="J174" s="71"/>
      <c r="K174" s="71"/>
      <c r="L174" s="71"/>
      <c r="M174" s="71"/>
      <c r="N174" s="71"/>
      <c r="O174" s="105"/>
    </row>
    <row r="175" spans="2:15" s="1" customFormat="1" x14ac:dyDescent="0.25">
      <c r="B175" s="317">
        <f>'3_Atividade_METAS_Alta'!B141</f>
        <v>0</v>
      </c>
      <c r="G175" s="71"/>
      <c r="H175" s="71"/>
      <c r="I175" s="71"/>
      <c r="J175" s="71"/>
      <c r="K175" s="71"/>
      <c r="L175" s="71"/>
      <c r="M175" s="71"/>
      <c r="N175" s="71"/>
      <c r="O175" s="105"/>
    </row>
    <row r="176" spans="2:15" s="1" customFormat="1" x14ac:dyDescent="0.25">
      <c r="B176" s="317">
        <f>'3_Atividade_METAS_Alta'!B142</f>
        <v>0</v>
      </c>
      <c r="G176" s="71"/>
      <c r="H176" s="71"/>
      <c r="I176" s="71"/>
      <c r="J176" s="71"/>
      <c r="K176" s="71"/>
      <c r="L176" s="71"/>
      <c r="M176" s="71"/>
      <c r="N176" s="72"/>
      <c r="O176" s="107"/>
    </row>
    <row r="177" spans="2:15" s="1" customFormat="1" x14ac:dyDescent="0.25">
      <c r="B177" s="75" t="s">
        <v>384</v>
      </c>
      <c r="O177" s="6"/>
    </row>
    <row r="178" spans="2:15" s="1" customFormat="1" x14ac:dyDescent="0.25">
      <c r="B178" s="317">
        <f>'3_Atividade_METAS_Alta'!B144</f>
        <v>0</v>
      </c>
      <c r="G178" s="72"/>
      <c r="H178" s="72"/>
      <c r="I178" s="72"/>
      <c r="J178" s="72"/>
      <c r="K178" s="72"/>
      <c r="L178" s="72"/>
      <c r="M178" s="72"/>
      <c r="N178" s="188"/>
      <c r="O178" s="189"/>
    </row>
    <row r="179" spans="2:15" s="1" customFormat="1" x14ac:dyDescent="0.25">
      <c r="B179" s="75" t="s">
        <v>407</v>
      </c>
      <c r="O179" s="6"/>
    </row>
    <row r="180" spans="2:15" s="1" customFormat="1" x14ac:dyDescent="0.25">
      <c r="B180" s="317">
        <f>'3_Atividade_METAS_Alta'!B146</f>
        <v>0</v>
      </c>
      <c r="G180" s="70"/>
      <c r="H180" s="70"/>
      <c r="I180" s="70"/>
      <c r="J180" s="70"/>
      <c r="K180" s="70"/>
      <c r="L180" s="70"/>
      <c r="M180" s="70"/>
      <c r="N180" s="70"/>
      <c r="O180" s="103"/>
    </row>
    <row r="181" spans="2:15" s="1" customFormat="1" x14ac:dyDescent="0.25">
      <c r="B181" s="317">
        <f>'3_Atividade_METAS_Alta'!B147</f>
        <v>0</v>
      </c>
      <c r="G181" s="71"/>
      <c r="H181" s="71"/>
      <c r="I181" s="71"/>
      <c r="J181" s="71"/>
      <c r="K181" s="71"/>
      <c r="L181" s="71"/>
      <c r="M181" s="71"/>
      <c r="N181" s="71"/>
      <c r="O181" s="105"/>
    </row>
    <row r="182" spans="2:15" s="1" customFormat="1" x14ac:dyDescent="0.25">
      <c r="B182" s="317">
        <f>'3_Atividade_METAS_Alta'!B148</f>
        <v>0</v>
      </c>
      <c r="G182" s="71"/>
      <c r="H182" s="71"/>
      <c r="I182" s="71"/>
      <c r="J182" s="71"/>
      <c r="K182" s="71"/>
      <c r="L182" s="71"/>
      <c r="M182" s="71"/>
      <c r="N182" s="71"/>
      <c r="O182" s="105"/>
    </row>
    <row r="183" spans="2:15" s="1" customFormat="1" x14ac:dyDescent="0.25">
      <c r="B183" s="317">
        <f>'3_Atividade_METAS_Alta'!B149</f>
        <v>0</v>
      </c>
      <c r="G183" s="71"/>
      <c r="H183" s="71"/>
      <c r="I183" s="71"/>
      <c r="J183" s="71"/>
      <c r="K183" s="71"/>
      <c r="L183" s="71"/>
      <c r="M183" s="71"/>
      <c r="N183" s="71"/>
      <c r="O183" s="105"/>
    </row>
    <row r="184" spans="2:15" s="1" customFormat="1" x14ac:dyDescent="0.25">
      <c r="B184" s="317">
        <f>'3_Atividade_METAS_Alta'!B150</f>
        <v>0</v>
      </c>
      <c r="G184" s="71"/>
      <c r="H184" s="71"/>
      <c r="I184" s="71"/>
      <c r="J184" s="71"/>
      <c r="K184" s="71"/>
      <c r="L184" s="71"/>
      <c r="M184" s="71"/>
      <c r="N184" s="71"/>
      <c r="O184" s="105"/>
    </row>
    <row r="185" spans="2:15" s="1" customFormat="1" x14ac:dyDescent="0.25">
      <c r="B185" s="317">
        <f>'3_Atividade_METAS_Alta'!B151</f>
        <v>0</v>
      </c>
      <c r="G185" s="71"/>
      <c r="H185" s="71"/>
      <c r="I185" s="71"/>
      <c r="J185" s="71"/>
      <c r="K185" s="71"/>
      <c r="L185" s="71"/>
      <c r="M185" s="71"/>
      <c r="N185" s="71"/>
      <c r="O185" s="105"/>
    </row>
    <row r="186" spans="2:15" s="1" customFormat="1" x14ac:dyDescent="0.25">
      <c r="B186" s="317">
        <f>'3_Atividade_METAS_Alta'!B152</f>
        <v>0</v>
      </c>
      <c r="G186" s="71"/>
      <c r="H186" s="71"/>
      <c r="I186" s="71"/>
      <c r="J186" s="71"/>
      <c r="K186" s="71"/>
      <c r="L186" s="71"/>
      <c r="M186" s="71"/>
      <c r="N186" s="72"/>
      <c r="O186" s="107"/>
    </row>
    <row r="187" spans="2:15" s="1" customFormat="1" x14ac:dyDescent="0.25">
      <c r="B187" s="17"/>
      <c r="O187" s="6"/>
    </row>
    <row r="188" spans="2:15" s="1" customFormat="1" ht="30" customHeight="1" x14ac:dyDescent="0.25">
      <c r="B188" s="122" t="s">
        <v>410</v>
      </c>
      <c r="C188" s="132"/>
      <c r="D188" s="132"/>
      <c r="E188" s="132"/>
      <c r="F188" s="132"/>
      <c r="G188" s="306">
        <v>2023</v>
      </c>
      <c r="H188" s="306">
        <f t="shared" ref="H188:N188" si="7">+G188+1</f>
        <v>2024</v>
      </c>
      <c r="I188" s="306">
        <f t="shared" si="7"/>
        <v>2025</v>
      </c>
      <c r="J188" s="306">
        <f t="shared" si="7"/>
        <v>2026</v>
      </c>
      <c r="K188" s="306">
        <f t="shared" si="7"/>
        <v>2027</v>
      </c>
      <c r="L188" s="306">
        <f t="shared" si="7"/>
        <v>2028</v>
      </c>
      <c r="M188" s="306">
        <f t="shared" si="7"/>
        <v>2029</v>
      </c>
      <c r="N188" s="306">
        <f t="shared" si="7"/>
        <v>2030</v>
      </c>
      <c r="O188" s="302" t="s">
        <v>449</v>
      </c>
    </row>
    <row r="189" spans="2:15" s="1" customFormat="1" ht="4.9000000000000004" customHeight="1" x14ac:dyDescent="0.25">
      <c r="B189" s="75"/>
      <c r="G189" s="100"/>
      <c r="H189" s="100"/>
      <c r="I189" s="100"/>
      <c r="J189" s="100"/>
      <c r="K189" s="100"/>
      <c r="L189" s="100"/>
      <c r="M189" s="100"/>
      <c r="N189" s="100"/>
      <c r="O189" s="101"/>
    </row>
    <row r="190" spans="2:15" s="1" customFormat="1" x14ac:dyDescent="0.25">
      <c r="B190" s="35" t="s">
        <v>411</v>
      </c>
      <c r="G190" s="100"/>
      <c r="H190" s="100"/>
      <c r="I190" s="100"/>
      <c r="J190" s="100"/>
      <c r="K190" s="100"/>
      <c r="L190" s="100"/>
      <c r="M190" s="100"/>
      <c r="N190" s="100"/>
      <c r="O190" s="101"/>
    </row>
    <row r="191" spans="2:15" s="1" customFormat="1" x14ac:dyDescent="0.25">
      <c r="B191" s="50" t="s">
        <v>452</v>
      </c>
      <c r="G191" s="70"/>
      <c r="H191" s="70"/>
      <c r="I191" s="70"/>
      <c r="J191" s="70"/>
      <c r="K191" s="70"/>
      <c r="L191" s="70"/>
      <c r="M191" s="70"/>
      <c r="N191" s="70"/>
      <c r="O191" s="103"/>
    </row>
    <row r="192" spans="2:15" s="1" customFormat="1" ht="7.9" customHeight="1" x14ac:dyDescent="0.25">
      <c r="B192" s="17"/>
      <c r="O192" s="6"/>
    </row>
    <row r="193" spans="1:15" s="1" customFormat="1" x14ac:dyDescent="0.25">
      <c r="B193" s="31" t="s">
        <v>453</v>
      </c>
      <c r="G193" s="321"/>
      <c r="H193" s="321"/>
      <c r="I193" s="321"/>
      <c r="J193" s="321"/>
      <c r="K193" s="321"/>
      <c r="L193" s="321"/>
      <c r="M193" s="321"/>
      <c r="N193" s="321"/>
      <c r="O193" s="322"/>
    </row>
    <row r="194" spans="1:15" s="1" customFormat="1" x14ac:dyDescent="0.25">
      <c r="B194" s="50" t="s">
        <v>454</v>
      </c>
      <c r="G194" s="70"/>
      <c r="H194" s="70"/>
      <c r="I194" s="70"/>
      <c r="J194" s="70"/>
      <c r="K194" s="70"/>
      <c r="L194" s="70"/>
      <c r="M194" s="70"/>
      <c r="N194" s="70"/>
      <c r="O194" s="103"/>
    </row>
    <row r="195" spans="1:15" s="1" customFormat="1" x14ac:dyDescent="0.25">
      <c r="B195" s="50" t="s">
        <v>455</v>
      </c>
      <c r="G195" s="71"/>
      <c r="H195" s="71"/>
      <c r="I195" s="71"/>
      <c r="J195" s="71"/>
      <c r="K195" s="71"/>
      <c r="L195" s="71"/>
      <c r="M195" s="71"/>
      <c r="N195" s="71"/>
      <c r="O195" s="105"/>
    </row>
    <row r="196" spans="1:15" s="1" customFormat="1" x14ac:dyDescent="0.25">
      <c r="B196" s="50" t="s">
        <v>456</v>
      </c>
      <c r="G196" s="71"/>
      <c r="H196" s="71"/>
      <c r="I196" s="71"/>
      <c r="J196" s="71"/>
      <c r="K196" s="71"/>
      <c r="L196" s="71"/>
      <c r="M196" s="71"/>
      <c r="N196" s="71"/>
      <c r="O196" s="105"/>
    </row>
    <row r="197" spans="1:15" s="1" customFormat="1" ht="16.899999999999999" customHeight="1" x14ac:dyDescent="0.25">
      <c r="B197" s="50" t="s">
        <v>457</v>
      </c>
      <c r="G197" s="72"/>
      <c r="H197" s="72"/>
      <c r="I197" s="72"/>
      <c r="J197" s="72"/>
      <c r="K197" s="72"/>
      <c r="L197" s="72"/>
      <c r="M197" s="72"/>
      <c r="N197" s="72"/>
      <c r="O197" s="107"/>
    </row>
    <row r="198" spans="1:15" s="1" customFormat="1" ht="7.9" customHeight="1" x14ac:dyDescent="0.25">
      <c r="B198" s="17"/>
      <c r="O198" s="6"/>
    </row>
    <row r="199" spans="1:15" s="1" customFormat="1" x14ac:dyDescent="0.25">
      <c r="B199" s="35" t="s">
        <v>413</v>
      </c>
      <c r="G199" s="321">
        <f t="shared" ref="G199:O199" si="8">SUM(G200:G215)</f>
        <v>0</v>
      </c>
      <c r="H199" s="321">
        <f t="shared" si="8"/>
        <v>0</v>
      </c>
      <c r="I199" s="321">
        <f t="shared" si="8"/>
        <v>0</v>
      </c>
      <c r="J199" s="321">
        <f t="shared" si="8"/>
        <v>0</v>
      </c>
      <c r="K199" s="321">
        <f t="shared" si="8"/>
        <v>0</v>
      </c>
      <c r="L199" s="321">
        <f t="shared" si="8"/>
        <v>0</v>
      </c>
      <c r="M199" s="321">
        <f t="shared" si="8"/>
        <v>0</v>
      </c>
      <c r="N199" s="321">
        <f t="shared" si="8"/>
        <v>0</v>
      </c>
      <c r="O199" s="322">
        <f t="shared" si="8"/>
        <v>0</v>
      </c>
    </row>
    <row r="200" spans="1:15" s="1" customFormat="1" x14ac:dyDescent="0.25">
      <c r="B200" s="50" t="s">
        <v>414</v>
      </c>
      <c r="G200" s="70"/>
      <c r="H200" s="70"/>
      <c r="I200" s="70"/>
      <c r="J200" s="70"/>
      <c r="K200" s="70"/>
      <c r="L200" s="70"/>
      <c r="M200" s="70"/>
      <c r="N200" s="70"/>
      <c r="O200" s="103"/>
    </row>
    <row r="201" spans="1:15" s="1" customFormat="1" x14ac:dyDescent="0.25">
      <c r="B201" s="50" t="s">
        <v>415</v>
      </c>
      <c r="G201" s="71"/>
      <c r="H201" s="71"/>
      <c r="I201" s="71"/>
      <c r="J201" s="71"/>
      <c r="K201" s="71"/>
      <c r="L201" s="71"/>
      <c r="M201" s="71"/>
      <c r="N201" s="71"/>
      <c r="O201" s="105"/>
    </row>
    <row r="202" spans="1:15" s="1" customFormat="1" x14ac:dyDescent="0.25">
      <c r="B202" s="50" t="s">
        <v>416</v>
      </c>
      <c r="G202" s="70"/>
      <c r="H202" s="70"/>
      <c r="I202" s="70"/>
      <c r="J202" s="70"/>
      <c r="K202" s="70"/>
      <c r="L202" s="70"/>
      <c r="M202" s="70"/>
      <c r="N202" s="71"/>
      <c r="O202" s="105"/>
    </row>
    <row r="203" spans="1:15" s="1" customFormat="1" x14ac:dyDescent="0.25">
      <c r="A203" s="48"/>
      <c r="B203" s="50" t="s">
        <v>417</v>
      </c>
      <c r="G203" s="71"/>
      <c r="H203" s="71"/>
      <c r="I203" s="71"/>
      <c r="J203" s="71"/>
      <c r="K203" s="71"/>
      <c r="L203" s="71"/>
      <c r="M203" s="71"/>
      <c r="N203" s="71"/>
      <c r="O203" s="105"/>
    </row>
    <row r="204" spans="1:15" s="1" customFormat="1" x14ac:dyDescent="0.25">
      <c r="B204" s="50" t="s">
        <v>418</v>
      </c>
      <c r="G204" s="70"/>
      <c r="H204" s="70"/>
      <c r="I204" s="70"/>
      <c r="J204" s="70"/>
      <c r="K204" s="70"/>
      <c r="L204" s="70"/>
      <c r="M204" s="70"/>
      <c r="N204" s="71"/>
      <c r="O204" s="105"/>
    </row>
    <row r="205" spans="1:15" s="1" customFormat="1" x14ac:dyDescent="0.25">
      <c r="A205" s="48"/>
      <c r="B205" s="50" t="s">
        <v>419</v>
      </c>
      <c r="G205" s="71"/>
      <c r="H205" s="71"/>
      <c r="I205" s="71"/>
      <c r="J205" s="71"/>
      <c r="K205" s="71"/>
      <c r="L205" s="71"/>
      <c r="M205" s="71"/>
      <c r="N205" s="71"/>
      <c r="O205" s="105"/>
    </row>
    <row r="206" spans="1:15" s="1" customFormat="1" x14ac:dyDescent="0.25">
      <c r="A206" s="48"/>
      <c r="B206" s="50" t="s">
        <v>420</v>
      </c>
      <c r="G206" s="70"/>
      <c r="H206" s="70"/>
      <c r="I206" s="70"/>
      <c r="J206" s="70"/>
      <c r="K206" s="70"/>
      <c r="L206" s="70"/>
      <c r="M206" s="70"/>
      <c r="N206" s="71"/>
      <c r="O206" s="105"/>
    </row>
    <row r="207" spans="1:15" s="1" customFormat="1" x14ac:dyDescent="0.25">
      <c r="A207" s="48"/>
      <c r="B207" s="50" t="s">
        <v>421</v>
      </c>
      <c r="G207" s="71"/>
      <c r="H207" s="71"/>
      <c r="I207" s="71"/>
      <c r="J207" s="71"/>
      <c r="K207" s="71"/>
      <c r="L207" s="71"/>
      <c r="M207" s="71"/>
      <c r="N207" s="71"/>
      <c r="O207" s="105"/>
    </row>
    <row r="208" spans="1:15" s="1" customFormat="1" x14ac:dyDescent="0.25">
      <c r="B208" s="50" t="s">
        <v>422</v>
      </c>
      <c r="G208" s="70"/>
      <c r="H208" s="70"/>
      <c r="I208" s="70"/>
      <c r="J208" s="70"/>
      <c r="K208" s="70"/>
      <c r="L208" s="70"/>
      <c r="M208" s="70"/>
      <c r="N208" s="71"/>
      <c r="O208" s="105"/>
    </row>
    <row r="209" spans="1:16" s="1" customFormat="1" x14ac:dyDescent="0.25">
      <c r="B209" s="50" t="s">
        <v>423</v>
      </c>
      <c r="G209" s="71"/>
      <c r="H209" s="71"/>
      <c r="I209" s="71"/>
      <c r="J209" s="71"/>
      <c r="K209" s="71"/>
      <c r="L209" s="71"/>
      <c r="M209" s="71"/>
      <c r="N209" s="71"/>
      <c r="O209" s="105"/>
    </row>
    <row r="210" spans="1:16" s="1" customFormat="1" ht="31.9" customHeight="1" x14ac:dyDescent="0.25">
      <c r="B210" s="99" t="s">
        <v>424</v>
      </c>
      <c r="G210" s="70"/>
      <c r="H210" s="70"/>
      <c r="I210" s="70"/>
      <c r="J210" s="70"/>
      <c r="K210" s="70"/>
      <c r="L210" s="70"/>
      <c r="M210" s="70"/>
      <c r="N210" s="71"/>
      <c r="O210" s="105"/>
    </row>
    <row r="211" spans="1:16" s="1" customFormat="1" x14ac:dyDescent="0.25">
      <c r="B211" s="50" t="s">
        <v>396</v>
      </c>
      <c r="G211" s="71"/>
      <c r="H211" s="71"/>
      <c r="I211" s="71"/>
      <c r="J211" s="71"/>
      <c r="K211" s="71"/>
      <c r="L211" s="71"/>
      <c r="M211" s="71"/>
      <c r="N211" s="71"/>
      <c r="O211" s="105"/>
    </row>
    <row r="212" spans="1:16" s="1" customFormat="1" x14ac:dyDescent="0.25">
      <c r="B212" s="50" t="s">
        <v>395</v>
      </c>
      <c r="G212" s="70"/>
      <c r="H212" s="70"/>
      <c r="I212" s="70"/>
      <c r="J212" s="70"/>
      <c r="K212" s="70"/>
      <c r="L212" s="70"/>
      <c r="M212" s="70"/>
      <c r="N212" s="71"/>
      <c r="O212" s="105"/>
    </row>
    <row r="213" spans="1:16" s="1" customFormat="1" x14ac:dyDescent="0.25">
      <c r="B213" s="50" t="s">
        <v>399</v>
      </c>
      <c r="G213" s="71"/>
      <c r="H213" s="71"/>
      <c r="I213" s="71"/>
      <c r="J213" s="71"/>
      <c r="K213" s="71"/>
      <c r="L213" s="71"/>
      <c r="M213" s="71"/>
      <c r="N213" s="71"/>
      <c r="O213" s="105"/>
    </row>
    <row r="214" spans="1:16" s="1" customFormat="1" x14ac:dyDescent="0.25">
      <c r="B214" s="50" t="s">
        <v>400</v>
      </c>
      <c r="G214" s="70"/>
      <c r="H214" s="70"/>
      <c r="I214" s="70"/>
      <c r="J214" s="70"/>
      <c r="K214" s="70"/>
      <c r="L214" s="70"/>
      <c r="M214" s="70"/>
      <c r="N214" s="71"/>
      <c r="O214" s="105"/>
    </row>
    <row r="215" spans="1:16" s="1" customFormat="1" x14ac:dyDescent="0.25">
      <c r="B215" s="50" t="s">
        <v>425</v>
      </c>
      <c r="G215" s="71"/>
      <c r="H215" s="71"/>
      <c r="I215" s="71"/>
      <c r="J215" s="71"/>
      <c r="K215" s="71"/>
      <c r="L215" s="71"/>
      <c r="M215" s="71"/>
      <c r="N215" s="72"/>
      <c r="O215" s="107"/>
    </row>
    <row r="216" spans="1:16" s="1" customFormat="1" ht="7.9" customHeight="1" x14ac:dyDescent="0.25">
      <c r="B216" s="75"/>
      <c r="G216" s="52"/>
      <c r="H216" s="52"/>
      <c r="I216" s="52"/>
      <c r="J216" s="52"/>
      <c r="K216" s="52"/>
      <c r="L216" s="52"/>
      <c r="M216" s="52"/>
      <c r="N216" s="52"/>
      <c r="O216" s="124"/>
    </row>
    <row r="217" spans="1:16" s="1" customFormat="1" x14ac:dyDescent="0.25">
      <c r="B217" s="35" t="s">
        <v>426</v>
      </c>
      <c r="G217" s="71"/>
      <c r="H217" s="71"/>
      <c r="I217" s="71"/>
      <c r="J217" s="71"/>
      <c r="K217" s="71"/>
      <c r="L217" s="71"/>
      <c r="M217" s="71"/>
      <c r="N217" s="188"/>
      <c r="O217" s="189"/>
    </row>
    <row r="218" spans="1:16" s="1" customFormat="1" ht="7.9" customHeight="1" x14ac:dyDescent="0.25">
      <c r="B218" s="35"/>
      <c r="G218" s="44"/>
      <c r="H218" s="44"/>
      <c r="I218" s="44"/>
      <c r="J218" s="44"/>
      <c r="K218" s="44"/>
      <c r="L218" s="44"/>
      <c r="M218" s="44"/>
      <c r="N218" s="44"/>
      <c r="O218" s="125"/>
    </row>
    <row r="219" spans="1:16" s="1" customFormat="1" x14ac:dyDescent="0.25">
      <c r="B219" s="126" t="s">
        <v>427</v>
      </c>
      <c r="C219" s="26"/>
      <c r="D219" s="26"/>
      <c r="E219" s="26"/>
      <c r="F219" s="26"/>
      <c r="G219" s="117"/>
      <c r="H219" s="117"/>
      <c r="I219" s="117"/>
      <c r="J219" s="117"/>
      <c r="K219" s="117"/>
      <c r="L219" s="117"/>
      <c r="M219" s="117"/>
      <c r="N219" s="190"/>
      <c r="O219" s="191"/>
    </row>
    <row r="220" spans="1:16" x14ac:dyDescent="0.25">
      <c r="A220" t="s">
        <v>357</v>
      </c>
      <c r="B220" t="s">
        <v>357</v>
      </c>
      <c r="C220" t="s">
        <v>357</v>
      </c>
      <c r="D220" t="s">
        <v>357</v>
      </c>
      <c r="E220" t="s">
        <v>357</v>
      </c>
      <c r="F220" t="s">
        <v>357</v>
      </c>
      <c r="G220" t="s">
        <v>357</v>
      </c>
      <c r="H220" t="s">
        <v>357</v>
      </c>
      <c r="I220" t="s">
        <v>357</v>
      </c>
      <c r="J220" t="s">
        <v>357</v>
      </c>
      <c r="K220" t="s">
        <v>357</v>
      </c>
      <c r="L220" t="s">
        <v>357</v>
      </c>
      <c r="M220" t="s">
        <v>357</v>
      </c>
      <c r="N220" t="s">
        <v>357</v>
      </c>
      <c r="O220" t="s">
        <v>357</v>
      </c>
      <c r="P220" t="s">
        <v>357</v>
      </c>
    </row>
    <row r="221" spans="1:16" ht="15" customHeight="1" x14ac:dyDescent="0.25"/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2:B87" xr:uid="{00000000-0002-0000-0E00-000000000000}">
      <formula1>Municípios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0070C0"/>
  </sheetPr>
  <dimension ref="A2:P257"/>
  <sheetViews>
    <sheetView showGridLines="0" zoomScale="85" zoomScaleNormal="85" workbookViewId="0">
      <pane ySplit="3" topLeftCell="A28" activePane="bottomLeft" state="frozen"/>
      <selection activeCell="B28" sqref="B28"/>
      <selection pane="bottomLeft" activeCell="A45" sqref="A45:XFD45"/>
    </sheetView>
  </sheetViews>
  <sheetFormatPr defaultColWidth="0" defaultRowHeight="15" customHeight="1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7" width="9.140625" hidden="1" customWidth="1"/>
    <col min="18" max="16384" width="9.140625" hidden="1"/>
  </cols>
  <sheetData>
    <row r="2" spans="2:15" s="2" customFormat="1" ht="30" customHeight="1" x14ac:dyDescent="0.25">
      <c r="B2" s="3" t="s">
        <v>441</v>
      </c>
      <c r="C2" s="197"/>
      <c r="D2" s="389" t="s">
        <v>442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/>
      <c r="C19" s="179"/>
      <c r="D19" s="339"/>
      <c r="E19" s="180"/>
      <c r="F19" s="129"/>
      <c r="G19" s="324"/>
      <c r="H19" s="324"/>
      <c r="I19" s="324"/>
      <c r="J19" s="324"/>
      <c r="K19" s="324"/>
      <c r="L19" s="324"/>
      <c r="M19" s="325"/>
      <c r="N19" s="325"/>
      <c r="O19" s="326"/>
    </row>
    <row r="20" spans="2:15" x14ac:dyDescent="0.25">
      <c r="B20" s="186"/>
      <c r="C20" s="181"/>
      <c r="D20" s="340"/>
      <c r="E20" s="182"/>
      <c r="F20" s="130"/>
      <c r="G20" s="328"/>
      <c r="H20" s="329"/>
      <c r="I20" s="329"/>
      <c r="J20" s="329"/>
      <c r="K20" s="329"/>
      <c r="L20" s="329"/>
      <c r="M20" s="329"/>
      <c r="N20" s="329"/>
      <c r="O20" s="330"/>
    </row>
    <row r="21" spans="2:15" x14ac:dyDescent="0.25">
      <c r="B21" s="186"/>
      <c r="C21" s="181"/>
      <c r="D21" s="340"/>
      <c r="E21" s="182"/>
      <c r="F21" s="130"/>
      <c r="G21" s="328"/>
      <c r="H21" s="329"/>
      <c r="I21" s="329"/>
      <c r="J21" s="329"/>
      <c r="K21" s="329"/>
      <c r="L21" s="329"/>
      <c r="M21" s="329"/>
      <c r="N21" s="329"/>
      <c r="O21" s="330"/>
    </row>
    <row r="22" spans="2:15" x14ac:dyDescent="0.25">
      <c r="B22" s="186"/>
      <c r="C22" s="181"/>
      <c r="D22" s="340"/>
      <c r="E22" s="182"/>
      <c r="F22" s="130"/>
      <c r="G22" s="324"/>
      <c r="H22" s="329"/>
      <c r="I22" s="329"/>
      <c r="J22" s="329"/>
      <c r="K22" s="329"/>
      <c r="L22" s="329"/>
      <c r="M22" s="329"/>
      <c r="N22" s="329"/>
      <c r="O22" s="330"/>
    </row>
    <row r="23" spans="2:15" x14ac:dyDescent="0.25">
      <c r="B23" s="186"/>
      <c r="C23" s="181"/>
      <c r="D23" s="340"/>
      <c r="E23" s="182"/>
      <c r="F23" s="130"/>
      <c r="G23" s="328"/>
      <c r="H23" s="329"/>
      <c r="I23" s="329"/>
      <c r="J23" s="329"/>
      <c r="K23" s="329"/>
      <c r="L23" s="329"/>
      <c r="M23" s="329"/>
      <c r="N23" s="329"/>
      <c r="O23" s="330"/>
    </row>
    <row r="24" spans="2:15" x14ac:dyDescent="0.25">
      <c r="B24" s="186"/>
      <c r="C24" s="181"/>
      <c r="D24" s="340"/>
      <c r="E24" s="182"/>
      <c r="F24" s="130"/>
      <c r="G24" s="328"/>
      <c r="H24" s="329"/>
      <c r="I24" s="329"/>
      <c r="J24" s="329"/>
      <c r="K24" s="329"/>
      <c r="L24" s="329"/>
      <c r="M24" s="329"/>
      <c r="N24" s="329"/>
      <c r="O24" s="330"/>
    </row>
    <row r="25" spans="2:15" x14ac:dyDescent="0.25">
      <c r="B25" s="186"/>
      <c r="C25" s="181"/>
      <c r="D25" s="340"/>
      <c r="E25" s="182"/>
      <c r="F25" s="130"/>
      <c r="G25" s="328"/>
      <c r="H25" s="329"/>
      <c r="I25" s="329"/>
      <c r="J25" s="329"/>
      <c r="K25" s="329"/>
      <c r="L25" s="329"/>
      <c r="M25" s="329"/>
      <c r="N25" s="329"/>
      <c r="O25" s="330"/>
    </row>
    <row r="26" spans="2:15" x14ac:dyDescent="0.25">
      <c r="B26" s="186"/>
      <c r="C26" s="181"/>
      <c r="D26" s="340"/>
      <c r="E26" s="182"/>
      <c r="F26" s="130"/>
      <c r="G26" s="328"/>
      <c r="H26" s="329"/>
      <c r="I26" s="329"/>
      <c r="J26" s="329"/>
      <c r="K26" s="329"/>
      <c r="L26" s="329"/>
      <c r="M26" s="329"/>
      <c r="N26" s="329"/>
      <c r="O26" s="330"/>
    </row>
    <row r="27" spans="2:15" x14ac:dyDescent="0.25">
      <c r="B27" s="186"/>
      <c r="C27" s="181"/>
      <c r="D27" s="340"/>
      <c r="E27" s="182"/>
      <c r="F27" s="130"/>
      <c r="G27" s="328"/>
      <c r="H27" s="329"/>
      <c r="I27" s="329"/>
      <c r="J27" s="329"/>
      <c r="K27" s="329"/>
      <c r="L27" s="329"/>
      <c r="M27" s="329"/>
      <c r="N27" s="329"/>
      <c r="O27" s="330"/>
    </row>
    <row r="28" spans="2:15" x14ac:dyDescent="0.25">
      <c r="B28" s="186"/>
      <c r="C28" s="181"/>
      <c r="D28" s="340"/>
      <c r="E28" s="182"/>
      <c r="F28" s="130"/>
      <c r="G28" s="328"/>
      <c r="H28" s="329"/>
      <c r="I28" s="329"/>
      <c r="J28" s="329"/>
      <c r="K28" s="329"/>
      <c r="L28" s="329"/>
      <c r="M28" s="329"/>
      <c r="N28" s="329"/>
      <c r="O28" s="330"/>
    </row>
    <row r="29" spans="2:15" x14ac:dyDescent="0.25">
      <c r="B29" s="186"/>
      <c r="C29" s="181"/>
      <c r="D29" s="340"/>
      <c r="E29" s="182"/>
      <c r="F29" s="130"/>
      <c r="G29" s="328"/>
      <c r="H29" s="329"/>
      <c r="I29" s="329"/>
      <c r="J29" s="329"/>
      <c r="K29" s="329"/>
      <c r="L29" s="329"/>
      <c r="M29" s="329"/>
      <c r="N29" s="329"/>
      <c r="O29" s="330"/>
    </row>
    <row r="30" spans="2:15" x14ac:dyDescent="0.25">
      <c r="B30" s="186"/>
      <c r="C30" s="181"/>
      <c r="D30" s="340"/>
      <c r="E30" s="182"/>
      <c r="F30" s="130"/>
      <c r="G30" s="328"/>
      <c r="H30" s="329"/>
      <c r="I30" s="329"/>
      <c r="J30" s="329"/>
      <c r="K30" s="329"/>
      <c r="L30" s="329"/>
      <c r="M30" s="329"/>
      <c r="N30" s="329"/>
      <c r="O30" s="330"/>
    </row>
    <row r="31" spans="2:15" x14ac:dyDescent="0.25">
      <c r="B31" s="186"/>
      <c r="C31" s="181"/>
      <c r="D31" s="340"/>
      <c r="E31" s="182"/>
      <c r="F31" s="130"/>
      <c r="G31" s="328"/>
      <c r="H31" s="329"/>
      <c r="I31" s="329"/>
      <c r="J31" s="329"/>
      <c r="K31" s="329"/>
      <c r="L31" s="329"/>
      <c r="M31" s="329"/>
      <c r="N31" s="329"/>
      <c r="O31" s="330"/>
    </row>
    <row r="32" spans="2:15" x14ac:dyDescent="0.25">
      <c r="B32" s="186"/>
      <c r="C32" s="181"/>
      <c r="D32" s="340"/>
      <c r="E32" s="182"/>
      <c r="F32" s="130"/>
      <c r="G32" s="328"/>
      <c r="H32" s="329"/>
      <c r="I32" s="329"/>
      <c r="J32" s="329"/>
      <c r="K32" s="329"/>
      <c r="L32" s="329"/>
      <c r="M32" s="329"/>
      <c r="N32" s="329"/>
      <c r="O32" s="330"/>
    </row>
    <row r="33" spans="2:15" x14ac:dyDescent="0.25">
      <c r="B33" s="186"/>
      <c r="C33" s="181"/>
      <c r="D33" s="340"/>
      <c r="E33" s="182"/>
      <c r="F33" s="130"/>
      <c r="G33" s="328"/>
      <c r="H33" s="329"/>
      <c r="I33" s="329"/>
      <c r="J33" s="329"/>
      <c r="K33" s="329"/>
      <c r="L33" s="329"/>
      <c r="M33" s="329"/>
      <c r="N33" s="329"/>
      <c r="O33" s="330"/>
    </row>
    <row r="34" spans="2:15" x14ac:dyDescent="0.25">
      <c r="B34" s="186"/>
      <c r="C34" s="181"/>
      <c r="D34" s="340"/>
      <c r="E34" s="182"/>
      <c r="F34" s="130"/>
      <c r="G34" s="328"/>
      <c r="H34" s="329"/>
      <c r="I34" s="329"/>
      <c r="J34" s="329"/>
      <c r="K34" s="329"/>
      <c r="L34" s="329"/>
      <c r="M34" s="329"/>
      <c r="N34" s="329"/>
      <c r="O34" s="330"/>
    </row>
    <row r="35" spans="2:15" x14ac:dyDescent="0.25">
      <c r="B35" s="186"/>
      <c r="C35" s="181"/>
      <c r="D35" s="340"/>
      <c r="E35" s="182"/>
      <c r="F35" s="130"/>
      <c r="G35" s="328"/>
      <c r="H35" s="329"/>
      <c r="I35" s="329"/>
      <c r="J35" s="329"/>
      <c r="K35" s="329"/>
      <c r="L35" s="329"/>
      <c r="M35" s="329"/>
      <c r="N35" s="329"/>
      <c r="O35" s="330"/>
    </row>
    <row r="36" spans="2:15" x14ac:dyDescent="0.25">
      <c r="B36" s="186"/>
      <c r="C36" s="181"/>
      <c r="D36" s="340"/>
      <c r="E36" s="182"/>
      <c r="F36" s="130"/>
      <c r="G36" s="328"/>
      <c r="H36" s="329"/>
      <c r="I36" s="329"/>
      <c r="J36" s="329"/>
      <c r="K36" s="329"/>
      <c r="L36" s="329"/>
      <c r="M36" s="329"/>
      <c r="N36" s="329"/>
      <c r="O36" s="330"/>
    </row>
    <row r="37" spans="2:15" x14ac:dyDescent="0.25">
      <c r="B37" s="186"/>
      <c r="C37" s="181"/>
      <c r="D37" s="340"/>
      <c r="E37" s="182"/>
      <c r="F37" s="130"/>
      <c r="G37" s="328"/>
      <c r="H37" s="329"/>
      <c r="I37" s="329"/>
      <c r="J37" s="329"/>
      <c r="K37" s="329"/>
      <c r="L37" s="329"/>
      <c r="M37" s="329"/>
      <c r="N37" s="329"/>
      <c r="O37" s="330"/>
    </row>
    <row r="38" spans="2:15" x14ac:dyDescent="0.25">
      <c r="B38" s="186"/>
      <c r="C38" s="181"/>
      <c r="D38" s="340"/>
      <c r="E38" s="182"/>
      <c r="F38" s="130"/>
      <c r="G38" s="328"/>
      <c r="H38" s="329"/>
      <c r="I38" s="329"/>
      <c r="J38" s="329"/>
      <c r="K38" s="329"/>
      <c r="L38" s="329"/>
      <c r="M38" s="329"/>
      <c r="N38" s="329"/>
      <c r="O38" s="330"/>
    </row>
    <row r="39" spans="2:15" x14ac:dyDescent="0.25">
      <c r="B39" s="186"/>
      <c r="C39" s="181"/>
      <c r="D39" s="340"/>
      <c r="E39" s="182"/>
      <c r="F39" s="130"/>
      <c r="G39" s="328"/>
      <c r="H39" s="329"/>
      <c r="I39" s="329"/>
      <c r="J39" s="329"/>
      <c r="K39" s="329"/>
      <c r="L39" s="329"/>
      <c r="M39" s="329"/>
      <c r="N39" s="329"/>
      <c r="O39" s="330"/>
    </row>
    <row r="40" spans="2:15" x14ac:dyDescent="0.25">
      <c r="B40" s="186"/>
      <c r="C40" s="181"/>
      <c r="D40" s="340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40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40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4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5" spans="2:15" ht="27" customHeight="1" x14ac:dyDescent="0.25">
      <c r="B45" s="29" t="s">
        <v>450</v>
      </c>
      <c r="C45" s="43"/>
      <c r="D45" s="43"/>
      <c r="E45" s="30"/>
      <c r="F45" s="30"/>
      <c r="G45" s="306"/>
      <c r="H45" s="306"/>
      <c r="I45" s="306"/>
      <c r="J45" s="306"/>
      <c r="K45" s="306"/>
      <c r="L45" s="306"/>
      <c r="M45" s="306"/>
      <c r="N45" s="306"/>
      <c r="O45" s="307"/>
    </row>
    <row r="46" spans="2:15" ht="4.9000000000000004" customHeight="1" x14ac:dyDescent="0.25">
      <c r="B46" s="24"/>
      <c r="O46" s="23"/>
    </row>
    <row r="47" spans="2:15" s="1" customFormat="1" ht="30" customHeight="1" x14ac:dyDescent="0.25">
      <c r="B47" s="4" t="s">
        <v>451</v>
      </c>
      <c r="C47" s="132"/>
      <c r="D47" s="132"/>
      <c r="E47" s="132"/>
      <c r="F47" s="132"/>
      <c r="G47" s="306">
        <v>2023</v>
      </c>
      <c r="H47" s="306">
        <f t="shared" ref="H47:N47" si="1">+G47+1</f>
        <v>2024</v>
      </c>
      <c r="I47" s="306">
        <f t="shared" si="1"/>
        <v>2025</v>
      </c>
      <c r="J47" s="306">
        <f t="shared" si="1"/>
        <v>2026</v>
      </c>
      <c r="K47" s="306">
        <f t="shared" si="1"/>
        <v>2027</v>
      </c>
      <c r="L47" s="306">
        <f t="shared" si="1"/>
        <v>2028</v>
      </c>
      <c r="M47" s="306">
        <f t="shared" si="1"/>
        <v>2029</v>
      </c>
      <c r="N47" s="306">
        <f t="shared" si="1"/>
        <v>2030</v>
      </c>
      <c r="O47" s="302" t="s">
        <v>449</v>
      </c>
    </row>
    <row r="48" spans="2:15" s="1" customFormat="1" ht="4.9000000000000004" customHeight="1" x14ac:dyDescent="0.25">
      <c r="B48" s="17"/>
      <c r="O48" s="6"/>
    </row>
    <row r="49" spans="2:15" s="1" customFormat="1" x14ac:dyDescent="0.25">
      <c r="B49" s="31" t="s">
        <v>388</v>
      </c>
      <c r="G49" s="310">
        <f t="shared" ref="G49:O49" si="2">SUM(G52:G87)</f>
        <v>0</v>
      </c>
      <c r="H49" s="310">
        <f t="shared" si="2"/>
        <v>0</v>
      </c>
      <c r="I49" s="310">
        <f t="shared" si="2"/>
        <v>0</v>
      </c>
      <c r="J49" s="310">
        <f t="shared" si="2"/>
        <v>0</v>
      </c>
      <c r="K49" s="310">
        <f t="shared" si="2"/>
        <v>0</v>
      </c>
      <c r="L49" s="310">
        <f t="shared" si="2"/>
        <v>0</v>
      </c>
      <c r="M49" s="310">
        <f t="shared" si="2"/>
        <v>0</v>
      </c>
      <c r="N49" s="310">
        <f t="shared" si="2"/>
        <v>0</v>
      </c>
      <c r="O49" s="311">
        <f t="shared" si="2"/>
        <v>0</v>
      </c>
    </row>
    <row r="50" spans="2:15" s="1" customFormat="1" ht="3" customHeight="1" x14ac:dyDescent="0.25">
      <c r="B50" s="14"/>
      <c r="G50" s="21"/>
      <c r="H50" s="21"/>
      <c r="I50" s="21"/>
      <c r="J50" s="21"/>
      <c r="K50" s="21"/>
      <c r="L50" s="21"/>
      <c r="M50" s="21"/>
      <c r="N50" s="21"/>
      <c r="O50" s="33"/>
    </row>
    <row r="51" spans="2:15" s="1" customFormat="1" x14ac:dyDescent="0.25">
      <c r="B51" s="5" t="s">
        <v>389</v>
      </c>
      <c r="G51"/>
      <c r="N51" s="21"/>
      <c r="O51" s="33"/>
    </row>
    <row r="52" spans="2:15" s="1" customFormat="1" x14ac:dyDescent="0.25">
      <c r="B52" s="102"/>
      <c r="G52" s="70"/>
      <c r="H52" s="70"/>
      <c r="I52" s="70"/>
      <c r="J52" s="70"/>
      <c r="K52" s="70"/>
      <c r="L52" s="70"/>
      <c r="M52" s="70"/>
      <c r="N52" s="70"/>
      <c r="O52" s="103"/>
    </row>
    <row r="53" spans="2:15" s="1" customFormat="1" x14ac:dyDescent="0.25">
      <c r="B53" s="104"/>
      <c r="G53" s="70"/>
      <c r="H53" s="71"/>
      <c r="I53" s="71"/>
      <c r="J53" s="71"/>
      <c r="K53" s="71"/>
      <c r="L53" s="71"/>
      <c r="M53" s="71"/>
      <c r="N53" s="71"/>
      <c r="O53" s="105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1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6"/>
      <c r="G87" s="72"/>
      <c r="H87" s="72"/>
      <c r="I87" s="72"/>
      <c r="J87" s="72"/>
      <c r="K87" s="72"/>
      <c r="L87" s="72"/>
      <c r="M87" s="72"/>
      <c r="N87" s="72"/>
      <c r="O87" s="107"/>
    </row>
    <row r="88" spans="2:15" s="1" customFormat="1" ht="4.9000000000000004" customHeight="1" x14ac:dyDescent="0.25">
      <c r="B88" s="31"/>
      <c r="G88" s="21"/>
      <c r="H88" s="21"/>
      <c r="I88" s="21"/>
      <c r="J88" s="21"/>
      <c r="K88" s="21"/>
      <c r="L88" s="21"/>
      <c r="M88" s="21"/>
      <c r="N88" s="21"/>
      <c r="O88" s="33"/>
    </row>
    <row r="89" spans="2:15" s="1" customFormat="1" x14ac:dyDescent="0.25">
      <c r="B89" s="31" t="s">
        <v>390</v>
      </c>
      <c r="G89" s="310">
        <f t="shared" ref="G89:O89" si="3">SUM(G90:G95,G132:G138,G140:G141)</f>
        <v>0</v>
      </c>
      <c r="H89" s="310">
        <f t="shared" si="3"/>
        <v>0</v>
      </c>
      <c r="I89" s="310">
        <f t="shared" si="3"/>
        <v>0</v>
      </c>
      <c r="J89" s="310">
        <f t="shared" si="3"/>
        <v>0</v>
      </c>
      <c r="K89" s="310">
        <f t="shared" si="3"/>
        <v>0</v>
      </c>
      <c r="L89" s="310">
        <f t="shared" si="3"/>
        <v>0</v>
      </c>
      <c r="M89" s="310">
        <f t="shared" si="3"/>
        <v>0</v>
      </c>
      <c r="N89" s="310">
        <f t="shared" si="3"/>
        <v>0</v>
      </c>
      <c r="O89" s="311">
        <f t="shared" si="3"/>
        <v>0</v>
      </c>
    </row>
    <row r="90" spans="2:15" s="1" customFormat="1" x14ac:dyDescent="0.25">
      <c r="B90" s="5" t="s">
        <v>391</v>
      </c>
      <c r="E90"/>
      <c r="G90" s="72"/>
      <c r="H90" s="72"/>
      <c r="I90" s="72"/>
      <c r="J90" s="72"/>
      <c r="K90" s="72"/>
      <c r="L90" s="72"/>
      <c r="M90" s="72"/>
      <c r="N90" s="70"/>
      <c r="O90" s="103"/>
    </row>
    <row r="91" spans="2:15" s="1" customFormat="1" x14ac:dyDescent="0.25">
      <c r="B91" s="5" t="s">
        <v>392</v>
      </c>
      <c r="G91" s="72"/>
      <c r="H91" s="72"/>
      <c r="I91" s="72"/>
      <c r="J91" s="72"/>
      <c r="K91" s="72"/>
      <c r="L91" s="72"/>
      <c r="M91" s="72"/>
      <c r="N91" s="71"/>
      <c r="O91" s="105"/>
    </row>
    <row r="92" spans="2:15" s="1" customFormat="1" x14ac:dyDescent="0.25">
      <c r="B92" s="5" t="s">
        <v>393</v>
      </c>
      <c r="G92" s="72"/>
      <c r="H92" s="72"/>
      <c r="I92" s="72"/>
      <c r="J92" s="72"/>
      <c r="K92" s="72"/>
      <c r="L92" s="72"/>
      <c r="M92" s="72"/>
      <c r="N92" s="72"/>
      <c r="O92" s="107"/>
    </row>
    <row r="93" spans="2:15" s="1" customFormat="1" x14ac:dyDescent="0.25">
      <c r="B93" s="50" t="s">
        <v>394</v>
      </c>
      <c r="O93" s="6"/>
    </row>
    <row r="94" spans="2:15" s="1" customFormat="1" ht="3" customHeight="1" x14ac:dyDescent="0.25">
      <c r="B94" s="14"/>
      <c r="G94" s="21"/>
      <c r="H94" s="21"/>
      <c r="I94" s="21"/>
      <c r="J94" s="21"/>
      <c r="K94" s="21"/>
      <c r="L94" s="21"/>
      <c r="M94" s="21"/>
      <c r="N94" s="21"/>
      <c r="O94" s="33"/>
    </row>
    <row r="95" spans="2:15" s="1" customFormat="1" x14ac:dyDescent="0.25">
      <c r="B95" s="34" t="s">
        <v>389</v>
      </c>
      <c r="E95"/>
      <c r="G95" s="310">
        <f t="shared" ref="G95:O95" si="4">SUM(G96:G131)</f>
        <v>0</v>
      </c>
      <c r="H95" s="310">
        <f t="shared" si="4"/>
        <v>0</v>
      </c>
      <c r="I95" s="310">
        <f t="shared" si="4"/>
        <v>0</v>
      </c>
      <c r="J95" s="310">
        <f t="shared" si="4"/>
        <v>0</v>
      </c>
      <c r="K95" s="310">
        <f t="shared" si="4"/>
        <v>0</v>
      </c>
      <c r="L95" s="310">
        <f t="shared" si="4"/>
        <v>0</v>
      </c>
      <c r="M95" s="310">
        <f t="shared" si="4"/>
        <v>0</v>
      </c>
      <c r="N95" s="310">
        <f t="shared" si="4"/>
        <v>0</v>
      </c>
      <c r="O95" s="311">
        <f t="shared" si="4"/>
        <v>0</v>
      </c>
    </row>
    <row r="96" spans="2:15" s="1" customFormat="1" x14ac:dyDescent="0.25">
      <c r="B96" s="335">
        <f t="shared" ref="B96:B131" si="5">B52</f>
        <v>0</v>
      </c>
      <c r="G96" s="70"/>
      <c r="H96" s="70"/>
      <c r="I96" s="70"/>
      <c r="J96" s="70"/>
      <c r="K96" s="70"/>
      <c r="L96" s="70"/>
      <c r="M96" s="70"/>
      <c r="N96" s="70"/>
      <c r="O96" s="103"/>
    </row>
    <row r="97" spans="2:15" s="1" customFormat="1" x14ac:dyDescent="0.25">
      <c r="B97" s="336">
        <f t="shared" si="5"/>
        <v>0</v>
      </c>
      <c r="G97" s="71"/>
      <c r="H97" s="71"/>
      <c r="I97" s="71"/>
      <c r="J97" s="71"/>
      <c r="K97" s="71"/>
      <c r="L97" s="71"/>
      <c r="M97" s="71"/>
      <c r="N97" s="71"/>
      <c r="O97" s="105"/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7">
        <f t="shared" si="5"/>
        <v>0</v>
      </c>
      <c r="G131" s="72"/>
      <c r="H131" s="72"/>
      <c r="I131" s="72"/>
      <c r="J131" s="72"/>
      <c r="K131" s="72"/>
      <c r="L131" s="72"/>
      <c r="M131" s="72"/>
      <c r="N131" s="71"/>
      <c r="O131" s="105"/>
    </row>
    <row r="132" spans="2:15" s="1" customFormat="1" x14ac:dyDescent="0.25">
      <c r="B132" s="5" t="s">
        <v>395</v>
      </c>
      <c r="E132"/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396</v>
      </c>
      <c r="G133" s="72"/>
      <c r="H133" s="72"/>
      <c r="I133" s="72"/>
      <c r="J133" s="72"/>
      <c r="K133" s="72"/>
      <c r="L133" s="72"/>
      <c r="M133" s="72"/>
      <c r="N133" s="71"/>
      <c r="O133" s="105"/>
    </row>
    <row r="134" spans="2:15" s="1" customFormat="1" x14ac:dyDescent="0.25">
      <c r="B134" s="5" t="s">
        <v>397</v>
      </c>
      <c r="G134" s="72"/>
      <c r="H134" s="72"/>
      <c r="I134" s="72"/>
      <c r="J134" s="72"/>
      <c r="K134" s="72"/>
      <c r="L134" s="72"/>
      <c r="M134" s="72"/>
      <c r="N134" s="71"/>
      <c r="O134" s="105"/>
    </row>
    <row r="135" spans="2:15" s="1" customFormat="1" x14ac:dyDescent="0.25">
      <c r="B135" s="5" t="s">
        <v>398</v>
      </c>
      <c r="G135" s="72"/>
      <c r="H135" s="72"/>
      <c r="I135" s="72"/>
      <c r="J135" s="72"/>
      <c r="K135" s="72"/>
      <c r="L135" s="72"/>
      <c r="M135" s="72"/>
      <c r="N135" s="71"/>
      <c r="O135" s="105"/>
    </row>
    <row r="136" spans="2:15" s="1" customFormat="1" x14ac:dyDescent="0.25">
      <c r="B136" s="5" t="s">
        <v>399</v>
      </c>
      <c r="G136" s="72"/>
      <c r="H136" s="72"/>
      <c r="I136" s="72"/>
      <c r="J136" s="72"/>
      <c r="K136" s="72"/>
      <c r="L136" s="72"/>
      <c r="M136" s="72"/>
      <c r="N136" s="71"/>
      <c r="O136" s="105"/>
    </row>
    <row r="137" spans="2:15" s="1" customFormat="1" x14ac:dyDescent="0.25">
      <c r="B137" s="5" t="s">
        <v>400</v>
      </c>
      <c r="G137" s="72"/>
      <c r="H137" s="72"/>
      <c r="I137" s="72"/>
      <c r="J137" s="72"/>
      <c r="K137" s="72"/>
      <c r="L137" s="72"/>
      <c r="M137" s="72"/>
      <c r="N137" s="71"/>
      <c r="O137" s="105"/>
    </row>
    <row r="138" spans="2:15" s="1" customFormat="1" x14ac:dyDescent="0.25">
      <c r="B138" s="5" t="s">
        <v>401</v>
      </c>
      <c r="G138" s="72"/>
      <c r="H138" s="72"/>
      <c r="I138" s="72"/>
      <c r="J138" s="72"/>
      <c r="K138" s="72"/>
      <c r="L138" s="72"/>
      <c r="M138" s="72"/>
      <c r="N138" s="72"/>
      <c r="O138" s="107"/>
    </row>
    <row r="139" spans="2:15" s="1" customFormat="1" x14ac:dyDescent="0.25">
      <c r="B139" s="50" t="s">
        <v>72</v>
      </c>
      <c r="G139" s="21"/>
      <c r="H139" s="21"/>
      <c r="I139" s="21"/>
      <c r="J139" s="21"/>
      <c r="K139" s="21"/>
      <c r="L139" s="21"/>
      <c r="M139" s="21"/>
      <c r="N139" s="21"/>
      <c r="O139" s="33"/>
    </row>
    <row r="140" spans="2:15" s="1" customFormat="1" x14ac:dyDescent="0.25">
      <c r="B140" s="338"/>
      <c r="G140" s="70"/>
      <c r="H140" s="70"/>
      <c r="I140" s="70"/>
      <c r="J140" s="70"/>
      <c r="K140" s="70"/>
      <c r="L140" s="70"/>
      <c r="M140" s="70"/>
      <c r="N140" s="70"/>
      <c r="O140" s="103"/>
    </row>
    <row r="141" spans="2:15" s="1" customFormat="1" x14ac:dyDescent="0.25">
      <c r="B141" s="313"/>
      <c r="G141" s="71"/>
      <c r="H141" s="71"/>
      <c r="I141" s="71"/>
      <c r="J141" s="71"/>
      <c r="K141" s="71"/>
      <c r="L141" s="71"/>
      <c r="M141" s="71"/>
      <c r="N141" s="72"/>
      <c r="O141" s="107"/>
    </row>
    <row r="142" spans="2:15" s="1" customFormat="1" x14ac:dyDescent="0.25">
      <c r="B142" s="45"/>
      <c r="G142" s="21"/>
      <c r="H142" s="21"/>
      <c r="I142" s="21"/>
      <c r="J142" s="21"/>
      <c r="K142" s="21"/>
      <c r="L142" s="21"/>
      <c r="M142" s="21"/>
      <c r="N142" s="21"/>
      <c r="O142" s="33"/>
    </row>
    <row r="143" spans="2:15" s="1" customFormat="1" ht="30" customHeight="1" x14ac:dyDescent="0.25">
      <c r="B143" s="29" t="s">
        <v>406</v>
      </c>
      <c r="C143" s="132"/>
      <c r="D143" s="132"/>
      <c r="E143" s="132"/>
      <c r="F143" s="132"/>
      <c r="G143" s="306">
        <v>2023</v>
      </c>
      <c r="H143" s="306">
        <f t="shared" ref="H143:N143" si="6">+G143+1</f>
        <v>2024</v>
      </c>
      <c r="I143" s="306">
        <f t="shared" si="6"/>
        <v>2025</v>
      </c>
      <c r="J143" s="306">
        <f t="shared" si="6"/>
        <v>2026</v>
      </c>
      <c r="K143" s="306">
        <f t="shared" si="6"/>
        <v>2027</v>
      </c>
      <c r="L143" s="306">
        <f t="shared" si="6"/>
        <v>2028</v>
      </c>
      <c r="M143" s="306">
        <f t="shared" si="6"/>
        <v>2029</v>
      </c>
      <c r="N143" s="306">
        <f t="shared" si="6"/>
        <v>2030</v>
      </c>
      <c r="O143" s="302" t="s">
        <v>449</v>
      </c>
    </row>
    <row r="144" spans="2:15" s="1" customFormat="1" x14ac:dyDescent="0.25">
      <c r="B144" s="116"/>
      <c r="O144" s="6"/>
    </row>
    <row r="145" spans="2:15" s="1" customFormat="1" x14ac:dyDescent="0.25">
      <c r="B145" s="75" t="s">
        <v>376</v>
      </c>
      <c r="O145" s="6"/>
    </row>
    <row r="146" spans="2:15" s="1" customFormat="1" x14ac:dyDescent="0.25">
      <c r="B146" s="317">
        <f>'3_Atividade_METAS_Alta'!B110</f>
        <v>0</v>
      </c>
      <c r="G146" s="71"/>
      <c r="H146" s="71"/>
      <c r="I146" s="71"/>
      <c r="J146" s="71"/>
      <c r="K146" s="71"/>
      <c r="L146" s="71"/>
      <c r="M146" s="71"/>
      <c r="N146" s="70"/>
      <c r="O146" s="103"/>
    </row>
    <row r="147" spans="2:15" s="1" customFormat="1" x14ac:dyDescent="0.25">
      <c r="B147" s="317">
        <f>'3_Atividade_METAS_Alta'!B111</f>
        <v>0</v>
      </c>
      <c r="G147" s="71"/>
      <c r="H147" s="71"/>
      <c r="I147" s="71"/>
      <c r="J147" s="71"/>
      <c r="K147" s="71"/>
      <c r="L147" s="71"/>
      <c r="M147" s="71"/>
      <c r="N147" s="71"/>
      <c r="O147" s="105"/>
    </row>
    <row r="148" spans="2:15" s="1" customFormat="1" x14ac:dyDescent="0.25">
      <c r="B148" s="317">
        <f>'3_Atividade_METAS_Alta'!B112</f>
        <v>0</v>
      </c>
      <c r="G148" s="71"/>
      <c r="H148" s="71"/>
      <c r="I148" s="71"/>
      <c r="J148" s="71"/>
      <c r="K148" s="71"/>
      <c r="L148" s="71"/>
      <c r="M148" s="71"/>
      <c r="N148" s="71"/>
      <c r="O148" s="105"/>
    </row>
    <row r="149" spans="2:15" s="1" customFormat="1" x14ac:dyDescent="0.25">
      <c r="B149" s="317">
        <f>'3_Atividade_METAS_Alta'!B113</f>
        <v>0</v>
      </c>
      <c r="G149" s="71"/>
      <c r="H149" s="71"/>
      <c r="I149" s="71"/>
      <c r="J149" s="71"/>
      <c r="K149" s="71"/>
      <c r="L149" s="71"/>
      <c r="M149" s="71"/>
      <c r="N149" s="71"/>
      <c r="O149" s="105"/>
    </row>
    <row r="150" spans="2:15" s="1" customFormat="1" x14ac:dyDescent="0.25">
      <c r="B150" s="317">
        <f>'3_Atividade_METAS_Alta'!B114</f>
        <v>0</v>
      </c>
      <c r="G150" s="71"/>
      <c r="H150" s="71"/>
      <c r="I150" s="71"/>
      <c r="J150" s="71"/>
      <c r="K150" s="71"/>
      <c r="L150" s="71"/>
      <c r="M150" s="71"/>
      <c r="N150" s="71"/>
      <c r="O150" s="105"/>
    </row>
    <row r="151" spans="2:15" s="1" customFormat="1" x14ac:dyDescent="0.25">
      <c r="B151" s="317">
        <f>'3_Atividade_METAS_Alta'!B115</f>
        <v>0</v>
      </c>
      <c r="G151" s="71"/>
      <c r="H151" s="71"/>
      <c r="I151" s="71"/>
      <c r="J151" s="71"/>
      <c r="K151" s="71"/>
      <c r="L151" s="71"/>
      <c r="M151" s="71"/>
      <c r="N151" s="71"/>
      <c r="O151" s="105"/>
    </row>
    <row r="152" spans="2:15" s="1" customFormat="1" x14ac:dyDescent="0.25">
      <c r="B152" s="317">
        <f>'3_Atividade_METAS_Alta'!B116</f>
        <v>0</v>
      </c>
      <c r="G152" s="71"/>
      <c r="H152" s="71"/>
      <c r="I152" s="71"/>
      <c r="J152" s="71"/>
      <c r="K152" s="71"/>
      <c r="L152" s="71"/>
      <c r="M152" s="71"/>
      <c r="N152" s="72"/>
      <c r="O152" s="107"/>
    </row>
    <row r="153" spans="2:15" s="1" customFormat="1" x14ac:dyDescent="0.25">
      <c r="B153" s="75" t="s">
        <v>377</v>
      </c>
      <c r="O153" s="6"/>
    </row>
    <row r="154" spans="2:15" s="1" customFormat="1" x14ac:dyDescent="0.25">
      <c r="B154" s="317">
        <f>'3_Atividade_METAS_Alta'!B118</f>
        <v>0</v>
      </c>
      <c r="G154" s="71"/>
      <c r="H154" s="71"/>
      <c r="I154" s="71"/>
      <c r="J154" s="71"/>
      <c r="K154" s="71"/>
      <c r="L154" s="71"/>
      <c r="M154" s="71"/>
      <c r="N154" s="70"/>
      <c r="O154" s="103"/>
    </row>
    <row r="155" spans="2:15" s="1" customFormat="1" x14ac:dyDescent="0.25">
      <c r="B155" s="317">
        <f>'3_Atividade_METAS_Alta'!B119</f>
        <v>0</v>
      </c>
      <c r="G155" s="71"/>
      <c r="H155" s="71"/>
      <c r="I155" s="71"/>
      <c r="J155" s="71"/>
      <c r="K155" s="71"/>
      <c r="L155" s="71"/>
      <c r="M155" s="71"/>
      <c r="N155" s="71"/>
      <c r="O155" s="105"/>
    </row>
    <row r="156" spans="2:15" s="1" customFormat="1" x14ac:dyDescent="0.25">
      <c r="B156" s="317">
        <f>'3_Atividade_METAS_Alta'!B120</f>
        <v>0</v>
      </c>
      <c r="G156" s="71"/>
      <c r="H156" s="71"/>
      <c r="I156" s="71"/>
      <c r="J156" s="71"/>
      <c r="K156" s="71"/>
      <c r="L156" s="71"/>
      <c r="M156" s="71"/>
      <c r="N156" s="71"/>
      <c r="O156" s="105"/>
    </row>
    <row r="157" spans="2:15" s="1" customFormat="1" x14ac:dyDescent="0.25">
      <c r="B157" s="317">
        <f>'3_Atividade_METAS_Alta'!B121</f>
        <v>0</v>
      </c>
      <c r="G157" s="71"/>
      <c r="H157" s="71"/>
      <c r="I157" s="71"/>
      <c r="J157" s="71"/>
      <c r="K157" s="71"/>
      <c r="L157" s="71"/>
      <c r="M157" s="71"/>
      <c r="N157" s="71"/>
      <c r="O157" s="105"/>
    </row>
    <row r="158" spans="2:15" s="1" customFormat="1" x14ac:dyDescent="0.25">
      <c r="B158" s="317">
        <f>'3_Atividade_METAS_Alta'!B122</f>
        <v>0</v>
      </c>
      <c r="G158" s="71"/>
      <c r="H158" s="71"/>
      <c r="I158" s="71"/>
      <c r="J158" s="71"/>
      <c r="K158" s="71"/>
      <c r="L158" s="71"/>
      <c r="M158" s="71"/>
      <c r="N158" s="71"/>
      <c r="O158" s="105"/>
    </row>
    <row r="159" spans="2:15" s="1" customFormat="1" x14ac:dyDescent="0.25">
      <c r="B159" s="317">
        <f>'3_Atividade_METAS_Alta'!B123</f>
        <v>0</v>
      </c>
      <c r="G159" s="71"/>
      <c r="H159" s="71"/>
      <c r="I159" s="71"/>
      <c r="J159" s="71"/>
      <c r="K159" s="71"/>
      <c r="L159" s="71"/>
      <c r="M159" s="71"/>
      <c r="N159" s="71"/>
      <c r="O159" s="105"/>
    </row>
    <row r="160" spans="2:15" s="1" customFormat="1" x14ac:dyDescent="0.25">
      <c r="B160" s="317">
        <f>'3_Atividade_METAS_Alta'!B124</f>
        <v>0</v>
      </c>
      <c r="G160" s="71"/>
      <c r="H160" s="71"/>
      <c r="I160" s="71"/>
      <c r="J160" s="71"/>
      <c r="K160" s="71"/>
      <c r="L160" s="71"/>
      <c r="M160" s="71"/>
      <c r="N160" s="72"/>
      <c r="O160" s="107"/>
    </row>
    <row r="161" spans="2:15" s="1" customFormat="1" x14ac:dyDescent="0.25">
      <c r="B161" s="75" t="s">
        <v>381</v>
      </c>
      <c r="O161" s="6"/>
    </row>
    <row r="162" spans="2:15" s="1" customFormat="1" x14ac:dyDescent="0.25">
      <c r="B162" s="317">
        <f>'3_Atividade_METAS_Alta'!B126</f>
        <v>0</v>
      </c>
      <c r="G162" s="71"/>
      <c r="H162" s="71"/>
      <c r="I162" s="71"/>
      <c r="J162" s="71"/>
      <c r="K162" s="71"/>
      <c r="L162" s="71"/>
      <c r="M162" s="71"/>
      <c r="N162" s="70"/>
      <c r="O162" s="103"/>
    </row>
    <row r="163" spans="2:15" s="1" customFormat="1" x14ac:dyDescent="0.25">
      <c r="B163" s="317">
        <f>'3_Atividade_METAS_Alta'!B127</f>
        <v>0</v>
      </c>
      <c r="G163" s="71"/>
      <c r="H163" s="71"/>
      <c r="I163" s="71"/>
      <c r="J163" s="71"/>
      <c r="K163" s="71"/>
      <c r="L163" s="71"/>
      <c r="M163" s="71"/>
      <c r="N163" s="71"/>
      <c r="O163" s="105"/>
    </row>
    <row r="164" spans="2:15" s="1" customFormat="1" x14ac:dyDescent="0.25">
      <c r="B164" s="317">
        <f>'3_Atividade_METAS_Alta'!B128</f>
        <v>0</v>
      </c>
      <c r="G164" s="71"/>
      <c r="H164" s="71"/>
      <c r="I164" s="71"/>
      <c r="J164" s="71"/>
      <c r="K164" s="71"/>
      <c r="L164" s="71"/>
      <c r="M164" s="71"/>
      <c r="N164" s="71"/>
      <c r="O164" s="105"/>
    </row>
    <row r="165" spans="2:15" s="1" customFormat="1" x14ac:dyDescent="0.25">
      <c r="B165" s="317">
        <f>'3_Atividade_METAS_Alta'!B129</f>
        <v>0</v>
      </c>
      <c r="G165" s="71"/>
      <c r="H165" s="71"/>
      <c r="I165" s="71"/>
      <c r="J165" s="71"/>
      <c r="K165" s="71"/>
      <c r="L165" s="71"/>
      <c r="M165" s="71"/>
      <c r="N165" s="71"/>
      <c r="O165" s="105"/>
    </row>
    <row r="166" spans="2:15" s="1" customFormat="1" x14ac:dyDescent="0.25">
      <c r="B166" s="317">
        <f>'3_Atividade_METAS_Alta'!B130</f>
        <v>0</v>
      </c>
      <c r="G166" s="71"/>
      <c r="H166" s="71"/>
      <c r="I166" s="71"/>
      <c r="J166" s="71"/>
      <c r="K166" s="71"/>
      <c r="L166" s="71"/>
      <c r="M166" s="71"/>
      <c r="N166" s="71"/>
      <c r="O166" s="105"/>
    </row>
    <row r="167" spans="2:15" s="1" customFormat="1" x14ac:dyDescent="0.25">
      <c r="B167" s="317">
        <f>'3_Atividade_METAS_Alta'!B131</f>
        <v>0</v>
      </c>
      <c r="G167" s="71"/>
      <c r="H167" s="71"/>
      <c r="I167" s="71"/>
      <c r="J167" s="71"/>
      <c r="K167" s="71"/>
      <c r="L167" s="71"/>
      <c r="M167" s="71"/>
      <c r="N167" s="71"/>
      <c r="O167" s="105"/>
    </row>
    <row r="168" spans="2:15" s="1" customFormat="1" x14ac:dyDescent="0.25">
      <c r="B168" s="317">
        <f>'3_Atividade_METAS_Alta'!B132</f>
        <v>0</v>
      </c>
      <c r="G168" s="71"/>
      <c r="H168" s="71"/>
      <c r="I168" s="71"/>
      <c r="J168" s="71"/>
      <c r="K168" s="71"/>
      <c r="L168" s="71"/>
      <c r="M168" s="71"/>
      <c r="N168" s="72"/>
      <c r="O168" s="107"/>
    </row>
    <row r="169" spans="2:15" s="1" customFormat="1" x14ac:dyDescent="0.25">
      <c r="B169" s="75" t="s">
        <v>382</v>
      </c>
      <c r="O169" s="6"/>
    </row>
    <row r="170" spans="2:15" s="1" customFormat="1" x14ac:dyDescent="0.25">
      <c r="B170" s="317">
        <f>'3_Atividade_METAS_Alta'!B134</f>
        <v>0</v>
      </c>
      <c r="G170" s="71"/>
      <c r="H170" s="71"/>
      <c r="I170" s="71"/>
      <c r="J170" s="71"/>
      <c r="K170" s="71"/>
      <c r="L170" s="71"/>
      <c r="M170" s="71"/>
      <c r="N170" s="70"/>
      <c r="O170" s="103"/>
    </row>
    <row r="171" spans="2:15" s="1" customFormat="1" x14ac:dyDescent="0.25">
      <c r="B171" s="317">
        <f>'3_Atividade_METAS_Alta'!B135</f>
        <v>0</v>
      </c>
      <c r="G171" s="71"/>
      <c r="H171" s="71"/>
      <c r="I171" s="71"/>
      <c r="J171" s="71"/>
      <c r="K171" s="71"/>
      <c r="L171" s="71"/>
      <c r="M171" s="71"/>
      <c r="N171" s="71"/>
      <c r="O171" s="105"/>
    </row>
    <row r="172" spans="2:15" s="1" customFormat="1" x14ac:dyDescent="0.25">
      <c r="B172" s="317">
        <f>'3_Atividade_METAS_Alta'!B136</f>
        <v>0</v>
      </c>
      <c r="G172" s="71"/>
      <c r="H172" s="71"/>
      <c r="I172" s="71"/>
      <c r="J172" s="71"/>
      <c r="K172" s="71"/>
      <c r="L172" s="71"/>
      <c r="M172" s="71"/>
      <c r="N172" s="71"/>
      <c r="O172" s="105"/>
    </row>
    <row r="173" spans="2:15" s="1" customFormat="1" x14ac:dyDescent="0.25">
      <c r="B173" s="317">
        <f>'3_Atividade_METAS_Alta'!B137</f>
        <v>0</v>
      </c>
      <c r="G173" s="71"/>
      <c r="H173" s="71"/>
      <c r="I173" s="71"/>
      <c r="J173" s="71"/>
      <c r="K173" s="71"/>
      <c r="L173" s="71"/>
      <c r="M173" s="71"/>
      <c r="N173" s="71"/>
      <c r="O173" s="105"/>
    </row>
    <row r="174" spans="2:15" s="1" customFormat="1" x14ac:dyDescent="0.25">
      <c r="B174" s="317">
        <f>'3_Atividade_METAS_Alta'!B138</f>
        <v>0</v>
      </c>
      <c r="G174" s="71"/>
      <c r="H174" s="71"/>
      <c r="I174" s="71"/>
      <c r="J174" s="71"/>
      <c r="K174" s="71"/>
      <c r="L174" s="71"/>
      <c r="M174" s="71"/>
      <c r="N174" s="71"/>
      <c r="O174" s="105"/>
    </row>
    <row r="175" spans="2:15" s="1" customFormat="1" x14ac:dyDescent="0.25">
      <c r="B175" s="317">
        <f>'3_Atividade_METAS_Alta'!B141</f>
        <v>0</v>
      </c>
      <c r="G175" s="71"/>
      <c r="H175" s="71"/>
      <c r="I175" s="71"/>
      <c r="J175" s="71"/>
      <c r="K175" s="71"/>
      <c r="L175" s="71"/>
      <c r="M175" s="71"/>
      <c r="N175" s="71"/>
      <c r="O175" s="105"/>
    </row>
    <row r="176" spans="2:15" s="1" customFormat="1" x14ac:dyDescent="0.25">
      <c r="B176" s="317">
        <f>'3_Atividade_METAS_Alta'!B142</f>
        <v>0</v>
      </c>
      <c r="G176" s="71"/>
      <c r="H176" s="71"/>
      <c r="I176" s="71"/>
      <c r="J176" s="71"/>
      <c r="K176" s="71"/>
      <c r="L176" s="71"/>
      <c r="M176" s="71"/>
      <c r="N176" s="72"/>
      <c r="O176" s="107"/>
    </row>
    <row r="177" spans="2:15" s="1" customFormat="1" x14ac:dyDescent="0.25">
      <c r="B177" s="75" t="s">
        <v>384</v>
      </c>
      <c r="O177" s="6"/>
    </row>
    <row r="178" spans="2:15" s="1" customFormat="1" x14ac:dyDescent="0.25">
      <c r="B178" s="317">
        <f>'3_Atividade_METAS_Alta'!B144</f>
        <v>0</v>
      </c>
      <c r="G178" s="72"/>
      <c r="H178" s="72"/>
      <c r="I178" s="72"/>
      <c r="J178" s="72"/>
      <c r="K178" s="72"/>
      <c r="L178" s="72"/>
      <c r="M178" s="72"/>
      <c r="N178" s="188"/>
      <c r="O178" s="189"/>
    </row>
    <row r="179" spans="2:15" s="1" customFormat="1" x14ac:dyDescent="0.25">
      <c r="B179" s="75" t="s">
        <v>407</v>
      </c>
      <c r="O179" s="6"/>
    </row>
    <row r="180" spans="2:15" s="1" customFormat="1" x14ac:dyDescent="0.25">
      <c r="B180" s="317">
        <f>'3_Atividade_METAS_Alta'!B146</f>
        <v>0</v>
      </c>
      <c r="G180" s="70"/>
      <c r="H180" s="70"/>
      <c r="I180" s="70"/>
      <c r="J180" s="70"/>
      <c r="K180" s="70"/>
      <c r="L180" s="70"/>
      <c r="M180" s="70"/>
      <c r="N180" s="70"/>
      <c r="O180" s="103"/>
    </row>
    <row r="181" spans="2:15" s="1" customFormat="1" x14ac:dyDescent="0.25">
      <c r="B181" s="317">
        <f>'3_Atividade_METAS_Alta'!B147</f>
        <v>0</v>
      </c>
      <c r="G181" s="71"/>
      <c r="H181" s="71"/>
      <c r="I181" s="71"/>
      <c r="J181" s="71"/>
      <c r="K181" s="71"/>
      <c r="L181" s="71"/>
      <c r="M181" s="71"/>
      <c r="N181" s="71"/>
      <c r="O181" s="105"/>
    </row>
    <row r="182" spans="2:15" s="1" customFormat="1" x14ac:dyDescent="0.25">
      <c r="B182" s="317">
        <f>'3_Atividade_METAS_Alta'!B148</f>
        <v>0</v>
      </c>
      <c r="G182" s="71"/>
      <c r="H182" s="71"/>
      <c r="I182" s="71"/>
      <c r="J182" s="71"/>
      <c r="K182" s="71"/>
      <c r="L182" s="71"/>
      <c r="M182" s="71"/>
      <c r="N182" s="71"/>
      <c r="O182" s="105"/>
    </row>
    <row r="183" spans="2:15" s="1" customFormat="1" x14ac:dyDescent="0.25">
      <c r="B183" s="317">
        <f>'3_Atividade_METAS_Alta'!B149</f>
        <v>0</v>
      </c>
      <c r="G183" s="71"/>
      <c r="H183" s="71"/>
      <c r="I183" s="71"/>
      <c r="J183" s="71"/>
      <c r="K183" s="71"/>
      <c r="L183" s="71"/>
      <c r="M183" s="71"/>
      <c r="N183" s="71"/>
      <c r="O183" s="105"/>
    </row>
    <row r="184" spans="2:15" s="1" customFormat="1" x14ac:dyDescent="0.25">
      <c r="B184" s="317">
        <f>'3_Atividade_METAS_Alta'!B150</f>
        <v>0</v>
      </c>
      <c r="G184" s="71"/>
      <c r="H184" s="71"/>
      <c r="I184" s="71"/>
      <c r="J184" s="71"/>
      <c r="K184" s="71"/>
      <c r="L184" s="71"/>
      <c r="M184" s="71"/>
      <c r="N184" s="71"/>
      <c r="O184" s="105"/>
    </row>
    <row r="185" spans="2:15" s="1" customFormat="1" x14ac:dyDescent="0.25">
      <c r="B185" s="317">
        <f>'3_Atividade_METAS_Alta'!B151</f>
        <v>0</v>
      </c>
      <c r="G185" s="71"/>
      <c r="H185" s="71"/>
      <c r="I185" s="71"/>
      <c r="J185" s="71"/>
      <c r="K185" s="71"/>
      <c r="L185" s="71"/>
      <c r="M185" s="71"/>
      <c r="N185" s="71"/>
      <c r="O185" s="105"/>
    </row>
    <row r="186" spans="2:15" s="1" customFormat="1" x14ac:dyDescent="0.25">
      <c r="B186" s="317">
        <f>'3_Atividade_METAS_Alta'!B152</f>
        <v>0</v>
      </c>
      <c r="G186" s="71"/>
      <c r="H186" s="71"/>
      <c r="I186" s="71"/>
      <c r="J186" s="71"/>
      <c r="K186" s="71"/>
      <c r="L186" s="71"/>
      <c r="M186" s="71"/>
      <c r="N186" s="72"/>
      <c r="O186" s="107"/>
    </row>
    <row r="187" spans="2:15" s="1" customFormat="1" x14ac:dyDescent="0.25">
      <c r="B187" s="17"/>
      <c r="O187" s="6"/>
    </row>
    <row r="188" spans="2:15" s="1" customFormat="1" ht="30" customHeight="1" x14ac:dyDescent="0.25">
      <c r="B188" s="122" t="s">
        <v>410</v>
      </c>
      <c r="C188" s="132"/>
      <c r="D188" s="132"/>
      <c r="E188" s="132"/>
      <c r="F188" s="132"/>
      <c r="G188" s="306">
        <v>2023</v>
      </c>
      <c r="H188" s="306">
        <f t="shared" ref="H188:N188" si="7">+G188+1</f>
        <v>2024</v>
      </c>
      <c r="I188" s="306">
        <f t="shared" si="7"/>
        <v>2025</v>
      </c>
      <c r="J188" s="306">
        <f t="shared" si="7"/>
        <v>2026</v>
      </c>
      <c r="K188" s="306">
        <f t="shared" si="7"/>
        <v>2027</v>
      </c>
      <c r="L188" s="306">
        <f t="shared" si="7"/>
        <v>2028</v>
      </c>
      <c r="M188" s="306">
        <f t="shared" si="7"/>
        <v>2029</v>
      </c>
      <c r="N188" s="306">
        <f t="shared" si="7"/>
        <v>2030</v>
      </c>
      <c r="O188" s="302" t="s">
        <v>449</v>
      </c>
    </row>
    <row r="189" spans="2:15" s="1" customFormat="1" ht="4.9000000000000004" customHeight="1" x14ac:dyDescent="0.25">
      <c r="B189" s="75"/>
      <c r="G189" s="100"/>
      <c r="H189" s="100"/>
      <c r="I189" s="100"/>
      <c r="J189" s="100"/>
      <c r="K189" s="100"/>
      <c r="L189" s="100"/>
      <c r="M189" s="100"/>
      <c r="N189" s="100"/>
      <c r="O189" s="101"/>
    </row>
    <row r="190" spans="2:15" s="1" customFormat="1" x14ac:dyDescent="0.25">
      <c r="B190" s="35" t="s">
        <v>411</v>
      </c>
      <c r="G190" s="100"/>
      <c r="H190" s="100"/>
      <c r="I190" s="100"/>
      <c r="J190" s="100"/>
      <c r="K190" s="100"/>
      <c r="L190" s="100"/>
      <c r="M190" s="100"/>
      <c r="N190" s="100"/>
      <c r="O190" s="101"/>
    </row>
    <row r="191" spans="2:15" s="1" customFormat="1" x14ac:dyDescent="0.25">
      <c r="B191" s="50" t="s">
        <v>452</v>
      </c>
      <c r="G191" s="70"/>
      <c r="H191" s="70"/>
      <c r="I191" s="70"/>
      <c r="J191" s="70"/>
      <c r="K191" s="70"/>
      <c r="L191" s="70"/>
      <c r="M191" s="70"/>
      <c r="N191" s="70"/>
      <c r="O191" s="103"/>
    </row>
    <row r="192" spans="2:15" s="1" customFormat="1" ht="7.9" customHeight="1" x14ac:dyDescent="0.25">
      <c r="B192" s="17"/>
      <c r="O192" s="6"/>
    </row>
    <row r="193" spans="1:15" s="1" customFormat="1" x14ac:dyDescent="0.25">
      <c r="B193" s="31" t="s">
        <v>453</v>
      </c>
      <c r="G193" s="321"/>
      <c r="H193" s="321"/>
      <c r="I193" s="321"/>
      <c r="J193" s="321"/>
      <c r="K193" s="321"/>
      <c r="L193" s="321"/>
      <c r="M193" s="321"/>
      <c r="N193" s="321"/>
      <c r="O193" s="322"/>
    </row>
    <row r="194" spans="1:15" s="1" customFormat="1" x14ac:dyDescent="0.25">
      <c r="B194" s="50" t="s">
        <v>454</v>
      </c>
      <c r="G194" s="70"/>
      <c r="H194" s="70"/>
      <c r="I194" s="70"/>
      <c r="J194" s="70"/>
      <c r="K194" s="70"/>
      <c r="L194" s="70"/>
      <c r="M194" s="70"/>
      <c r="N194" s="70"/>
      <c r="O194" s="103"/>
    </row>
    <row r="195" spans="1:15" s="1" customFormat="1" x14ac:dyDescent="0.25">
      <c r="B195" s="50" t="s">
        <v>455</v>
      </c>
      <c r="G195" s="71"/>
      <c r="H195" s="71"/>
      <c r="I195" s="71"/>
      <c r="J195" s="71"/>
      <c r="K195" s="71"/>
      <c r="L195" s="71"/>
      <c r="M195" s="71"/>
      <c r="N195" s="71"/>
      <c r="O195" s="105"/>
    </row>
    <row r="196" spans="1:15" s="1" customFormat="1" x14ac:dyDescent="0.25">
      <c r="B196" s="50" t="s">
        <v>456</v>
      </c>
      <c r="G196" s="71"/>
      <c r="H196" s="71"/>
      <c r="I196" s="71"/>
      <c r="J196" s="71"/>
      <c r="K196" s="71"/>
      <c r="L196" s="71"/>
      <c r="M196" s="71"/>
      <c r="N196" s="71"/>
      <c r="O196" s="105"/>
    </row>
    <row r="197" spans="1:15" s="1" customFormat="1" ht="16.899999999999999" customHeight="1" x14ac:dyDescent="0.25">
      <c r="B197" s="50" t="s">
        <v>457</v>
      </c>
      <c r="G197" s="72"/>
      <c r="H197" s="72"/>
      <c r="I197" s="72"/>
      <c r="J197" s="72"/>
      <c r="K197" s="72"/>
      <c r="L197" s="72"/>
      <c r="M197" s="72"/>
      <c r="N197" s="72"/>
      <c r="O197" s="107"/>
    </row>
    <row r="198" spans="1:15" s="1" customFormat="1" ht="7.9" customHeight="1" x14ac:dyDescent="0.25">
      <c r="B198" s="17"/>
      <c r="O198" s="6"/>
    </row>
    <row r="199" spans="1:15" s="1" customFormat="1" x14ac:dyDescent="0.25">
      <c r="B199" s="35" t="s">
        <v>413</v>
      </c>
      <c r="G199" s="321">
        <f t="shared" ref="G199:O199" si="8">SUM(G200:G215)</f>
        <v>0</v>
      </c>
      <c r="H199" s="321">
        <f t="shared" si="8"/>
        <v>0</v>
      </c>
      <c r="I199" s="321">
        <f t="shared" si="8"/>
        <v>0</v>
      </c>
      <c r="J199" s="321">
        <f t="shared" si="8"/>
        <v>0</v>
      </c>
      <c r="K199" s="321">
        <f t="shared" si="8"/>
        <v>0</v>
      </c>
      <c r="L199" s="321">
        <f t="shared" si="8"/>
        <v>0</v>
      </c>
      <c r="M199" s="321">
        <f t="shared" si="8"/>
        <v>0</v>
      </c>
      <c r="N199" s="321">
        <f t="shared" si="8"/>
        <v>0</v>
      </c>
      <c r="O199" s="322">
        <f t="shared" si="8"/>
        <v>0</v>
      </c>
    </row>
    <row r="200" spans="1:15" s="1" customFormat="1" x14ac:dyDescent="0.25">
      <c r="B200" s="50" t="s">
        <v>414</v>
      </c>
      <c r="G200" s="70"/>
      <c r="H200" s="70"/>
      <c r="I200" s="70"/>
      <c r="J200" s="70"/>
      <c r="K200" s="70"/>
      <c r="L200" s="70"/>
      <c r="M200" s="70"/>
      <c r="N200" s="70"/>
      <c r="O200" s="103"/>
    </row>
    <row r="201" spans="1:15" s="1" customFormat="1" x14ac:dyDescent="0.25">
      <c r="B201" s="50" t="s">
        <v>415</v>
      </c>
      <c r="G201" s="71"/>
      <c r="H201" s="71"/>
      <c r="I201" s="71"/>
      <c r="J201" s="71"/>
      <c r="K201" s="71"/>
      <c r="L201" s="71"/>
      <c r="M201" s="71"/>
      <c r="N201" s="71"/>
      <c r="O201" s="105"/>
    </row>
    <row r="202" spans="1:15" s="1" customFormat="1" x14ac:dyDescent="0.25">
      <c r="B202" s="50" t="s">
        <v>416</v>
      </c>
      <c r="G202" s="70"/>
      <c r="H202" s="70"/>
      <c r="I202" s="70"/>
      <c r="J202" s="70"/>
      <c r="K202" s="70"/>
      <c r="L202" s="70"/>
      <c r="M202" s="70"/>
      <c r="N202" s="71"/>
      <c r="O202" s="105"/>
    </row>
    <row r="203" spans="1:15" s="1" customFormat="1" x14ac:dyDescent="0.25">
      <c r="A203" s="48"/>
      <c r="B203" s="50" t="s">
        <v>417</v>
      </c>
      <c r="G203" s="71"/>
      <c r="H203" s="71"/>
      <c r="I203" s="71"/>
      <c r="J203" s="71"/>
      <c r="K203" s="71"/>
      <c r="L203" s="71"/>
      <c r="M203" s="71"/>
      <c r="N203" s="71"/>
      <c r="O203" s="105"/>
    </row>
    <row r="204" spans="1:15" s="1" customFormat="1" x14ac:dyDescent="0.25">
      <c r="B204" s="50" t="s">
        <v>418</v>
      </c>
      <c r="G204" s="70"/>
      <c r="H204" s="70"/>
      <c r="I204" s="70"/>
      <c r="J204" s="70"/>
      <c r="K204" s="70"/>
      <c r="L204" s="70"/>
      <c r="M204" s="70"/>
      <c r="N204" s="71"/>
      <c r="O204" s="105"/>
    </row>
    <row r="205" spans="1:15" s="1" customFormat="1" x14ac:dyDescent="0.25">
      <c r="A205" s="48"/>
      <c r="B205" s="50" t="s">
        <v>419</v>
      </c>
      <c r="G205" s="71"/>
      <c r="H205" s="71"/>
      <c r="I205" s="71"/>
      <c r="J205" s="71"/>
      <c r="K205" s="71"/>
      <c r="L205" s="71"/>
      <c r="M205" s="71"/>
      <c r="N205" s="71"/>
      <c r="O205" s="105"/>
    </row>
    <row r="206" spans="1:15" s="1" customFormat="1" x14ac:dyDescent="0.25">
      <c r="A206" s="48"/>
      <c r="B206" s="50" t="s">
        <v>420</v>
      </c>
      <c r="G206" s="70"/>
      <c r="H206" s="70"/>
      <c r="I206" s="70"/>
      <c r="J206" s="70"/>
      <c r="K206" s="70"/>
      <c r="L206" s="70"/>
      <c r="M206" s="70"/>
      <c r="N206" s="71"/>
      <c r="O206" s="105"/>
    </row>
    <row r="207" spans="1:15" s="1" customFormat="1" x14ac:dyDescent="0.25">
      <c r="A207" s="48"/>
      <c r="B207" s="50" t="s">
        <v>421</v>
      </c>
      <c r="G207" s="71"/>
      <c r="H207" s="71"/>
      <c r="I207" s="71"/>
      <c r="J207" s="71"/>
      <c r="K207" s="71"/>
      <c r="L207" s="71"/>
      <c r="M207" s="71"/>
      <c r="N207" s="71"/>
      <c r="O207" s="105"/>
    </row>
    <row r="208" spans="1:15" s="1" customFormat="1" x14ac:dyDescent="0.25">
      <c r="B208" s="50" t="s">
        <v>422</v>
      </c>
      <c r="G208" s="70"/>
      <c r="H208" s="70"/>
      <c r="I208" s="70"/>
      <c r="J208" s="70"/>
      <c r="K208" s="70"/>
      <c r="L208" s="70"/>
      <c r="M208" s="70"/>
      <c r="N208" s="71"/>
      <c r="O208" s="105"/>
    </row>
    <row r="209" spans="1:16" s="1" customFormat="1" x14ac:dyDescent="0.25">
      <c r="B209" s="50" t="s">
        <v>423</v>
      </c>
      <c r="G209" s="71"/>
      <c r="H209" s="71"/>
      <c r="I209" s="71"/>
      <c r="J209" s="71"/>
      <c r="K209" s="71"/>
      <c r="L209" s="71"/>
      <c r="M209" s="71"/>
      <c r="N209" s="71"/>
      <c r="O209" s="105"/>
    </row>
    <row r="210" spans="1:16" s="1" customFormat="1" ht="31.9" customHeight="1" x14ac:dyDescent="0.25">
      <c r="B210" s="99" t="s">
        <v>424</v>
      </c>
      <c r="G210" s="70"/>
      <c r="H210" s="70"/>
      <c r="I210" s="70"/>
      <c r="J210" s="70"/>
      <c r="K210" s="70"/>
      <c r="L210" s="70"/>
      <c r="M210" s="70"/>
      <c r="N210" s="71"/>
      <c r="O210" s="105"/>
    </row>
    <row r="211" spans="1:16" s="1" customFormat="1" x14ac:dyDescent="0.25">
      <c r="B211" s="50" t="s">
        <v>396</v>
      </c>
      <c r="G211" s="71"/>
      <c r="H211" s="71"/>
      <c r="I211" s="71"/>
      <c r="J211" s="71"/>
      <c r="K211" s="71"/>
      <c r="L211" s="71"/>
      <c r="M211" s="71"/>
      <c r="N211" s="71"/>
      <c r="O211" s="105"/>
    </row>
    <row r="212" spans="1:16" s="1" customFormat="1" x14ac:dyDescent="0.25">
      <c r="B212" s="50" t="s">
        <v>395</v>
      </c>
      <c r="G212" s="70"/>
      <c r="H212" s="70"/>
      <c r="I212" s="70"/>
      <c r="J212" s="70"/>
      <c r="K212" s="70"/>
      <c r="L212" s="70"/>
      <c r="M212" s="70"/>
      <c r="N212" s="71"/>
      <c r="O212" s="105"/>
    </row>
    <row r="213" spans="1:16" s="1" customFormat="1" x14ac:dyDescent="0.25">
      <c r="B213" s="50" t="s">
        <v>399</v>
      </c>
      <c r="G213" s="71"/>
      <c r="H213" s="71"/>
      <c r="I213" s="71"/>
      <c r="J213" s="71"/>
      <c r="K213" s="71"/>
      <c r="L213" s="71"/>
      <c r="M213" s="71"/>
      <c r="N213" s="71"/>
      <c r="O213" s="105"/>
    </row>
    <row r="214" spans="1:16" s="1" customFormat="1" x14ac:dyDescent="0.25">
      <c r="B214" s="50" t="s">
        <v>400</v>
      </c>
      <c r="G214" s="70"/>
      <c r="H214" s="70"/>
      <c r="I214" s="70"/>
      <c r="J214" s="70"/>
      <c r="K214" s="70"/>
      <c r="L214" s="70"/>
      <c r="M214" s="70"/>
      <c r="N214" s="71"/>
      <c r="O214" s="105"/>
    </row>
    <row r="215" spans="1:16" s="1" customFormat="1" x14ac:dyDescent="0.25">
      <c r="B215" s="50" t="s">
        <v>425</v>
      </c>
      <c r="G215" s="71"/>
      <c r="H215" s="71"/>
      <c r="I215" s="71"/>
      <c r="J215" s="71"/>
      <c r="K215" s="71"/>
      <c r="L215" s="71"/>
      <c r="M215" s="71"/>
      <c r="N215" s="72"/>
      <c r="O215" s="107"/>
    </row>
    <row r="216" spans="1:16" s="1" customFormat="1" ht="7.9" customHeight="1" x14ac:dyDescent="0.25">
      <c r="B216" s="75"/>
      <c r="G216" s="52"/>
      <c r="H216" s="52"/>
      <c r="I216" s="52"/>
      <c r="J216" s="52"/>
      <c r="K216" s="52"/>
      <c r="L216" s="52"/>
      <c r="M216" s="52"/>
      <c r="N216" s="52"/>
      <c r="O216" s="124"/>
    </row>
    <row r="217" spans="1:16" s="1" customFormat="1" x14ac:dyDescent="0.25">
      <c r="B217" s="35" t="s">
        <v>426</v>
      </c>
      <c r="G217" s="71"/>
      <c r="H217" s="71"/>
      <c r="I217" s="71"/>
      <c r="J217" s="71"/>
      <c r="K217" s="71"/>
      <c r="L217" s="71"/>
      <c r="M217" s="71"/>
      <c r="N217" s="188"/>
      <c r="O217" s="189"/>
    </row>
    <row r="218" spans="1:16" s="1" customFormat="1" ht="7.9" customHeight="1" x14ac:dyDescent="0.25">
      <c r="B218" s="35"/>
      <c r="G218" s="44"/>
      <c r="H218" s="44"/>
      <c r="I218" s="44"/>
      <c r="J218" s="44"/>
      <c r="K218" s="44"/>
      <c r="L218" s="44"/>
      <c r="M218" s="44"/>
      <c r="N218" s="44"/>
      <c r="O218" s="125"/>
    </row>
    <row r="219" spans="1:16" s="1" customFormat="1" x14ac:dyDescent="0.25">
      <c r="B219" s="126" t="s">
        <v>427</v>
      </c>
      <c r="C219" s="26"/>
      <c r="D219" s="26"/>
      <c r="E219" s="26"/>
      <c r="F219" s="26"/>
      <c r="G219" s="117"/>
      <c r="H219" s="117"/>
      <c r="I219" s="117"/>
      <c r="J219" s="117"/>
      <c r="K219" s="117"/>
      <c r="L219" s="117"/>
      <c r="M219" s="117"/>
      <c r="N219" s="190"/>
      <c r="O219" s="191"/>
    </row>
    <row r="221" spans="1:16" x14ac:dyDescent="0.25">
      <c r="A221" t="s">
        <v>357</v>
      </c>
      <c r="B221" t="s">
        <v>357</v>
      </c>
      <c r="C221" t="s">
        <v>357</v>
      </c>
      <c r="D221" t="s">
        <v>357</v>
      </c>
      <c r="E221" t="s">
        <v>357</v>
      </c>
      <c r="F221" t="s">
        <v>357</v>
      </c>
      <c r="G221" t="s">
        <v>357</v>
      </c>
      <c r="H221" t="s">
        <v>357</v>
      </c>
      <c r="I221" t="s">
        <v>357</v>
      </c>
      <c r="J221" t="s">
        <v>357</v>
      </c>
      <c r="K221" t="s">
        <v>357</v>
      </c>
      <c r="L221" t="s">
        <v>357</v>
      </c>
      <c r="M221" t="s">
        <v>357</v>
      </c>
      <c r="N221" t="s">
        <v>357</v>
      </c>
      <c r="O221" t="s">
        <v>357</v>
      </c>
      <c r="P221" t="s">
        <v>357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2:B87" xr:uid="{00000000-0002-0000-0F00-000000000000}">
      <formula1>Municípios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0070C0"/>
  </sheetPr>
  <dimension ref="A2:P257"/>
  <sheetViews>
    <sheetView showGridLines="0" zoomScale="85" zoomScaleNormal="85" workbookViewId="0">
      <pane ySplit="3" topLeftCell="A31" activePane="bottomLeft" state="frozen"/>
      <selection activeCell="B28" sqref="B28"/>
      <selection pane="bottomLeft" activeCell="A45" sqref="A45:XFD45"/>
    </sheetView>
  </sheetViews>
  <sheetFormatPr defaultColWidth="0" defaultRowHeight="15" customHeight="1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7" width="9.140625" hidden="1" customWidth="1"/>
    <col min="18" max="16384" width="9.140625" hidden="1"/>
  </cols>
  <sheetData>
    <row r="2" spans="2:15" s="2" customFormat="1" ht="30" customHeight="1" x14ac:dyDescent="0.25">
      <c r="B2" s="3" t="s">
        <v>441</v>
      </c>
      <c r="C2" s="197"/>
      <c r="D2" s="389" t="s">
        <v>442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/>
      <c r="C19" s="179"/>
      <c r="D19" s="323"/>
      <c r="E19" s="180"/>
      <c r="F19" s="129"/>
      <c r="G19" s="324"/>
      <c r="H19" s="324"/>
      <c r="I19" s="324"/>
      <c r="J19" s="324"/>
      <c r="K19" s="324"/>
      <c r="L19" s="324"/>
      <c r="M19" s="325"/>
      <c r="N19" s="325"/>
      <c r="O19" s="326"/>
    </row>
    <row r="20" spans="2:15" x14ac:dyDescent="0.25">
      <c r="B20" s="186"/>
      <c r="C20" s="181"/>
      <c r="D20" s="327"/>
      <c r="E20" s="182"/>
      <c r="F20" s="130"/>
      <c r="G20" s="328"/>
      <c r="H20" s="329"/>
      <c r="I20" s="329"/>
      <c r="J20" s="329"/>
      <c r="K20" s="329"/>
      <c r="L20" s="329"/>
      <c r="M20" s="329"/>
      <c r="N20" s="329"/>
      <c r="O20" s="330"/>
    </row>
    <row r="21" spans="2:15" x14ac:dyDescent="0.25">
      <c r="B21" s="186"/>
      <c r="C21" s="181"/>
      <c r="D21" s="327"/>
      <c r="E21" s="182"/>
      <c r="F21" s="130"/>
      <c r="G21" s="328"/>
      <c r="H21" s="329"/>
      <c r="I21" s="329"/>
      <c r="J21" s="329"/>
      <c r="K21" s="329"/>
      <c r="L21" s="329"/>
      <c r="M21" s="329"/>
      <c r="N21" s="329"/>
      <c r="O21" s="330"/>
    </row>
    <row r="22" spans="2:15" x14ac:dyDescent="0.25">
      <c r="B22" s="186"/>
      <c r="C22" s="181"/>
      <c r="D22" s="327"/>
      <c r="E22" s="182"/>
      <c r="F22" s="130"/>
      <c r="G22" s="324"/>
      <c r="H22" s="329"/>
      <c r="I22" s="329"/>
      <c r="J22" s="329"/>
      <c r="K22" s="329"/>
      <c r="L22" s="329"/>
      <c r="M22" s="329"/>
      <c r="N22" s="329"/>
      <c r="O22" s="330"/>
    </row>
    <row r="23" spans="2:15" x14ac:dyDescent="0.25">
      <c r="B23" s="186"/>
      <c r="C23" s="181"/>
      <c r="D23" s="327"/>
      <c r="E23" s="182"/>
      <c r="F23" s="130"/>
      <c r="G23" s="328"/>
      <c r="H23" s="329"/>
      <c r="I23" s="329"/>
      <c r="J23" s="329"/>
      <c r="K23" s="329"/>
      <c r="L23" s="329"/>
      <c r="M23" s="329"/>
      <c r="N23" s="329"/>
      <c r="O23" s="330"/>
    </row>
    <row r="24" spans="2:15" x14ac:dyDescent="0.25">
      <c r="B24" s="186"/>
      <c r="C24" s="181"/>
      <c r="D24" s="327"/>
      <c r="E24" s="182"/>
      <c r="F24" s="130"/>
      <c r="G24" s="328"/>
      <c r="H24" s="329"/>
      <c r="I24" s="329"/>
      <c r="J24" s="329"/>
      <c r="K24" s="329"/>
      <c r="L24" s="329"/>
      <c r="M24" s="329"/>
      <c r="N24" s="329"/>
      <c r="O24" s="330"/>
    </row>
    <row r="25" spans="2:15" x14ac:dyDescent="0.25">
      <c r="B25" s="186"/>
      <c r="C25" s="181"/>
      <c r="D25" s="327"/>
      <c r="E25" s="182"/>
      <c r="F25" s="130"/>
      <c r="G25" s="328"/>
      <c r="H25" s="329"/>
      <c r="I25" s="329"/>
      <c r="J25" s="329"/>
      <c r="K25" s="329"/>
      <c r="L25" s="329"/>
      <c r="M25" s="329"/>
      <c r="N25" s="329"/>
      <c r="O25" s="330"/>
    </row>
    <row r="26" spans="2:15" x14ac:dyDescent="0.25">
      <c r="B26" s="186"/>
      <c r="C26" s="181"/>
      <c r="D26" s="327"/>
      <c r="E26" s="182"/>
      <c r="F26" s="130"/>
      <c r="G26" s="328"/>
      <c r="H26" s="329"/>
      <c r="I26" s="329"/>
      <c r="J26" s="329"/>
      <c r="K26" s="329"/>
      <c r="L26" s="329"/>
      <c r="M26" s="329"/>
      <c r="N26" s="329"/>
      <c r="O26" s="330"/>
    </row>
    <row r="27" spans="2:15" x14ac:dyDescent="0.25">
      <c r="B27" s="186"/>
      <c r="C27" s="181"/>
      <c r="D27" s="327"/>
      <c r="E27" s="182"/>
      <c r="F27" s="130"/>
      <c r="G27" s="328"/>
      <c r="H27" s="329"/>
      <c r="I27" s="329"/>
      <c r="J27" s="329"/>
      <c r="K27" s="329"/>
      <c r="L27" s="329"/>
      <c r="M27" s="329"/>
      <c r="N27" s="329"/>
      <c r="O27" s="330"/>
    </row>
    <row r="28" spans="2:15" x14ac:dyDescent="0.25">
      <c r="B28" s="186"/>
      <c r="C28" s="181"/>
      <c r="D28" s="327"/>
      <c r="E28" s="182"/>
      <c r="F28" s="130"/>
      <c r="G28" s="328"/>
      <c r="H28" s="329"/>
      <c r="I28" s="329"/>
      <c r="J28" s="329"/>
      <c r="K28" s="329"/>
      <c r="L28" s="329"/>
      <c r="M28" s="329"/>
      <c r="N28" s="329"/>
      <c r="O28" s="330"/>
    </row>
    <row r="29" spans="2:15" x14ac:dyDescent="0.25">
      <c r="B29" s="186"/>
      <c r="C29" s="181"/>
      <c r="D29" s="327"/>
      <c r="E29" s="182"/>
      <c r="F29" s="130"/>
      <c r="G29" s="328"/>
      <c r="H29" s="329"/>
      <c r="I29" s="329"/>
      <c r="J29" s="329"/>
      <c r="K29" s="329"/>
      <c r="L29" s="329"/>
      <c r="M29" s="329"/>
      <c r="N29" s="329"/>
      <c r="O29" s="330"/>
    </row>
    <row r="30" spans="2:15" x14ac:dyDescent="0.25">
      <c r="B30" s="186"/>
      <c r="C30" s="181"/>
      <c r="D30" s="327"/>
      <c r="E30" s="182"/>
      <c r="F30" s="130"/>
      <c r="G30" s="328"/>
      <c r="H30" s="329"/>
      <c r="I30" s="329"/>
      <c r="J30" s="329"/>
      <c r="K30" s="329"/>
      <c r="L30" s="329"/>
      <c r="M30" s="329"/>
      <c r="N30" s="329"/>
      <c r="O30" s="330"/>
    </row>
    <row r="31" spans="2:15" x14ac:dyDescent="0.25">
      <c r="B31" s="186"/>
      <c r="C31" s="181"/>
      <c r="D31" s="327"/>
      <c r="E31" s="182"/>
      <c r="F31" s="130"/>
      <c r="G31" s="328"/>
      <c r="H31" s="329"/>
      <c r="I31" s="329"/>
      <c r="J31" s="329"/>
      <c r="K31" s="329"/>
      <c r="L31" s="329"/>
      <c r="M31" s="329"/>
      <c r="N31" s="329"/>
      <c r="O31" s="330"/>
    </row>
    <row r="32" spans="2:15" x14ac:dyDescent="0.25">
      <c r="B32" s="186"/>
      <c r="C32" s="181"/>
      <c r="D32" s="327"/>
      <c r="E32" s="182"/>
      <c r="F32" s="130"/>
      <c r="G32" s="328"/>
      <c r="H32" s="329"/>
      <c r="I32" s="329"/>
      <c r="J32" s="329"/>
      <c r="K32" s="329"/>
      <c r="L32" s="329"/>
      <c r="M32" s="329"/>
      <c r="N32" s="329"/>
      <c r="O32" s="330"/>
    </row>
    <row r="33" spans="2:15" x14ac:dyDescent="0.25">
      <c r="B33" s="186"/>
      <c r="C33" s="181"/>
      <c r="D33" s="327"/>
      <c r="E33" s="182"/>
      <c r="F33" s="130"/>
      <c r="G33" s="328"/>
      <c r="H33" s="329"/>
      <c r="I33" s="329"/>
      <c r="J33" s="329"/>
      <c r="K33" s="329"/>
      <c r="L33" s="329"/>
      <c r="M33" s="329"/>
      <c r="N33" s="329"/>
      <c r="O33" s="330"/>
    </row>
    <row r="34" spans="2:15" x14ac:dyDescent="0.25">
      <c r="B34" s="186"/>
      <c r="C34" s="181"/>
      <c r="D34" s="327"/>
      <c r="E34" s="182"/>
      <c r="F34" s="130"/>
      <c r="G34" s="328"/>
      <c r="H34" s="329"/>
      <c r="I34" s="329"/>
      <c r="J34" s="329"/>
      <c r="K34" s="329"/>
      <c r="L34" s="329"/>
      <c r="M34" s="329"/>
      <c r="N34" s="329"/>
      <c r="O34" s="330"/>
    </row>
    <row r="35" spans="2:15" x14ac:dyDescent="0.25">
      <c r="B35" s="186"/>
      <c r="C35" s="181"/>
      <c r="D35" s="327"/>
      <c r="E35" s="182"/>
      <c r="F35" s="130"/>
      <c r="G35" s="328"/>
      <c r="H35" s="329"/>
      <c r="I35" s="329"/>
      <c r="J35" s="329"/>
      <c r="K35" s="329"/>
      <c r="L35" s="329"/>
      <c r="M35" s="329"/>
      <c r="N35" s="329"/>
      <c r="O35" s="330"/>
    </row>
    <row r="36" spans="2:15" x14ac:dyDescent="0.25">
      <c r="B36" s="186"/>
      <c r="C36" s="181"/>
      <c r="D36" s="327"/>
      <c r="E36" s="182"/>
      <c r="F36" s="130"/>
      <c r="G36" s="328"/>
      <c r="H36" s="329"/>
      <c r="I36" s="329"/>
      <c r="J36" s="329"/>
      <c r="K36" s="329"/>
      <c r="L36" s="329"/>
      <c r="M36" s="329"/>
      <c r="N36" s="329"/>
      <c r="O36" s="330"/>
    </row>
    <row r="37" spans="2:15" x14ac:dyDescent="0.25">
      <c r="B37" s="186"/>
      <c r="C37" s="181"/>
      <c r="D37" s="327"/>
      <c r="E37" s="182"/>
      <c r="F37" s="130"/>
      <c r="G37" s="328"/>
      <c r="H37" s="329"/>
      <c r="I37" s="329"/>
      <c r="J37" s="329"/>
      <c r="K37" s="329"/>
      <c r="L37" s="329"/>
      <c r="M37" s="329"/>
      <c r="N37" s="329"/>
      <c r="O37" s="330"/>
    </row>
    <row r="38" spans="2:15" x14ac:dyDescent="0.25">
      <c r="B38" s="186"/>
      <c r="C38" s="181"/>
      <c r="D38" s="327"/>
      <c r="E38" s="182"/>
      <c r="F38" s="130"/>
      <c r="G38" s="328"/>
      <c r="H38" s="329"/>
      <c r="I38" s="329"/>
      <c r="J38" s="329"/>
      <c r="K38" s="329"/>
      <c r="L38" s="329"/>
      <c r="M38" s="329"/>
      <c r="N38" s="329"/>
      <c r="O38" s="330"/>
    </row>
    <row r="39" spans="2:15" x14ac:dyDescent="0.25">
      <c r="B39" s="186"/>
      <c r="C39" s="181"/>
      <c r="D39" s="327"/>
      <c r="E39" s="182"/>
      <c r="F39" s="130"/>
      <c r="G39" s="328"/>
      <c r="H39" s="329"/>
      <c r="I39" s="329"/>
      <c r="J39" s="329"/>
      <c r="K39" s="329"/>
      <c r="L39" s="329"/>
      <c r="M39" s="329"/>
      <c r="N39" s="329"/>
      <c r="O39" s="330"/>
    </row>
    <row r="40" spans="2:15" x14ac:dyDescent="0.25">
      <c r="B40" s="186"/>
      <c r="C40" s="181"/>
      <c r="D40" s="327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27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27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3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5" spans="2:15" ht="27" customHeight="1" x14ac:dyDescent="0.25">
      <c r="B45" s="29" t="s">
        <v>450</v>
      </c>
      <c r="C45" s="43"/>
      <c r="D45" s="43"/>
      <c r="E45" s="30"/>
      <c r="F45" s="30"/>
      <c r="G45" s="306"/>
      <c r="H45" s="306"/>
      <c r="I45" s="306"/>
      <c r="J45" s="306"/>
      <c r="K45" s="306"/>
      <c r="L45" s="306"/>
      <c r="M45" s="306"/>
      <c r="N45" s="306"/>
      <c r="O45" s="307"/>
    </row>
    <row r="46" spans="2:15" ht="4.9000000000000004" customHeight="1" x14ac:dyDescent="0.25">
      <c r="B46" s="24"/>
      <c r="O46" s="23"/>
    </row>
    <row r="47" spans="2:15" s="1" customFormat="1" ht="30" customHeight="1" x14ac:dyDescent="0.25">
      <c r="B47" s="4" t="s">
        <v>451</v>
      </c>
      <c r="C47" s="132"/>
      <c r="D47" s="132"/>
      <c r="E47" s="132"/>
      <c r="F47" s="132"/>
      <c r="G47" s="306">
        <v>2023</v>
      </c>
      <c r="H47" s="306">
        <f t="shared" ref="H47:N47" si="1">+G47+1</f>
        <v>2024</v>
      </c>
      <c r="I47" s="306">
        <f t="shared" si="1"/>
        <v>2025</v>
      </c>
      <c r="J47" s="306">
        <f t="shared" si="1"/>
        <v>2026</v>
      </c>
      <c r="K47" s="306">
        <f t="shared" si="1"/>
        <v>2027</v>
      </c>
      <c r="L47" s="306">
        <f t="shared" si="1"/>
        <v>2028</v>
      </c>
      <c r="M47" s="306">
        <f t="shared" si="1"/>
        <v>2029</v>
      </c>
      <c r="N47" s="306">
        <f t="shared" si="1"/>
        <v>2030</v>
      </c>
      <c r="O47" s="302" t="s">
        <v>449</v>
      </c>
    </row>
    <row r="48" spans="2:15" s="1" customFormat="1" ht="4.9000000000000004" customHeight="1" x14ac:dyDescent="0.25">
      <c r="B48" s="17"/>
      <c r="O48" s="6"/>
    </row>
    <row r="49" spans="2:15" s="1" customFormat="1" x14ac:dyDescent="0.25">
      <c r="B49" s="31" t="s">
        <v>388</v>
      </c>
      <c r="G49" s="310">
        <f t="shared" ref="G49:O49" si="2">SUM(G52:G87)</f>
        <v>0</v>
      </c>
      <c r="H49" s="310">
        <f t="shared" si="2"/>
        <v>0</v>
      </c>
      <c r="I49" s="310">
        <f t="shared" si="2"/>
        <v>0</v>
      </c>
      <c r="J49" s="310">
        <f t="shared" si="2"/>
        <v>0</v>
      </c>
      <c r="K49" s="310">
        <f t="shared" si="2"/>
        <v>0</v>
      </c>
      <c r="L49" s="310">
        <f t="shared" si="2"/>
        <v>0</v>
      </c>
      <c r="M49" s="310">
        <f t="shared" si="2"/>
        <v>0</v>
      </c>
      <c r="N49" s="310">
        <f t="shared" si="2"/>
        <v>0</v>
      </c>
      <c r="O49" s="311">
        <f t="shared" si="2"/>
        <v>0</v>
      </c>
    </row>
    <row r="50" spans="2:15" s="1" customFormat="1" ht="3" customHeight="1" x14ac:dyDescent="0.25">
      <c r="B50" s="14"/>
      <c r="G50" s="21"/>
      <c r="H50" s="21"/>
      <c r="I50" s="21"/>
      <c r="J50" s="21"/>
      <c r="K50" s="21"/>
      <c r="L50" s="21"/>
      <c r="M50" s="21"/>
      <c r="N50" s="21"/>
      <c r="O50" s="33"/>
    </row>
    <row r="51" spans="2:15" s="1" customFormat="1" x14ac:dyDescent="0.25">
      <c r="B51" s="5" t="s">
        <v>389</v>
      </c>
      <c r="G51"/>
      <c r="N51" s="21"/>
      <c r="O51" s="33"/>
    </row>
    <row r="52" spans="2:15" s="1" customFormat="1" x14ac:dyDescent="0.25">
      <c r="B52" s="102"/>
      <c r="G52" s="70"/>
      <c r="H52" s="70"/>
      <c r="I52" s="70"/>
      <c r="J52" s="70"/>
      <c r="K52" s="70"/>
      <c r="L52" s="70"/>
      <c r="M52" s="70"/>
      <c r="N52" s="70"/>
      <c r="O52" s="103"/>
    </row>
    <row r="53" spans="2:15" s="1" customFormat="1" x14ac:dyDescent="0.25">
      <c r="B53" s="104"/>
      <c r="G53" s="70"/>
      <c r="H53" s="71"/>
      <c r="I53" s="71"/>
      <c r="J53" s="71"/>
      <c r="K53" s="71"/>
      <c r="L53" s="71"/>
      <c r="M53" s="71"/>
      <c r="N53" s="71"/>
      <c r="O53" s="105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1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6"/>
      <c r="G87" s="72"/>
      <c r="H87" s="72"/>
      <c r="I87" s="72"/>
      <c r="J87" s="72"/>
      <c r="K87" s="72"/>
      <c r="L87" s="72"/>
      <c r="M87" s="72"/>
      <c r="N87" s="72"/>
      <c r="O87" s="107"/>
    </row>
    <row r="88" spans="2:15" s="1" customFormat="1" ht="4.9000000000000004" customHeight="1" x14ac:dyDescent="0.25">
      <c r="B88" s="31"/>
      <c r="G88" s="21"/>
      <c r="H88" s="21"/>
      <c r="I88" s="21"/>
      <c r="J88" s="21"/>
      <c r="K88" s="21"/>
      <c r="L88" s="21"/>
      <c r="M88" s="21"/>
      <c r="N88" s="21"/>
      <c r="O88" s="33"/>
    </row>
    <row r="89" spans="2:15" s="1" customFormat="1" x14ac:dyDescent="0.25">
      <c r="B89" s="31" t="s">
        <v>390</v>
      </c>
      <c r="G89" s="310">
        <f t="shared" ref="G89:O89" si="3">SUM(G90:G95,G132:G138,G140:G141)</f>
        <v>0</v>
      </c>
      <c r="H89" s="310">
        <f t="shared" si="3"/>
        <v>0</v>
      </c>
      <c r="I89" s="310">
        <f t="shared" si="3"/>
        <v>0</v>
      </c>
      <c r="J89" s="310">
        <f t="shared" si="3"/>
        <v>0</v>
      </c>
      <c r="K89" s="310">
        <f t="shared" si="3"/>
        <v>0</v>
      </c>
      <c r="L89" s="310">
        <f t="shared" si="3"/>
        <v>0</v>
      </c>
      <c r="M89" s="310">
        <f t="shared" si="3"/>
        <v>0</v>
      </c>
      <c r="N89" s="310">
        <f t="shared" si="3"/>
        <v>0</v>
      </c>
      <c r="O89" s="311">
        <f t="shared" si="3"/>
        <v>0</v>
      </c>
    </row>
    <row r="90" spans="2:15" s="1" customFormat="1" x14ac:dyDescent="0.25">
      <c r="B90" s="5" t="s">
        <v>391</v>
      </c>
      <c r="E90"/>
      <c r="G90" s="72"/>
      <c r="H90" s="72"/>
      <c r="I90" s="72"/>
      <c r="J90" s="72"/>
      <c r="K90" s="72"/>
      <c r="L90" s="72"/>
      <c r="M90" s="72"/>
      <c r="N90" s="70"/>
      <c r="O90" s="103"/>
    </row>
    <row r="91" spans="2:15" s="1" customFormat="1" x14ac:dyDescent="0.25">
      <c r="B91" s="5" t="s">
        <v>392</v>
      </c>
      <c r="G91" s="72"/>
      <c r="H91" s="72"/>
      <c r="I91" s="72"/>
      <c r="J91" s="72"/>
      <c r="K91" s="72"/>
      <c r="L91" s="72"/>
      <c r="M91" s="72"/>
      <c r="N91" s="71"/>
      <c r="O91" s="105"/>
    </row>
    <row r="92" spans="2:15" s="1" customFormat="1" x14ac:dyDescent="0.25">
      <c r="B92" s="5" t="s">
        <v>393</v>
      </c>
      <c r="G92" s="72"/>
      <c r="H92" s="72"/>
      <c r="I92" s="72"/>
      <c r="J92" s="72"/>
      <c r="K92" s="72"/>
      <c r="L92" s="72"/>
      <c r="M92" s="72"/>
      <c r="N92" s="72"/>
      <c r="O92" s="107"/>
    </row>
    <row r="93" spans="2:15" s="1" customFormat="1" x14ac:dyDescent="0.25">
      <c r="B93" s="50" t="s">
        <v>394</v>
      </c>
      <c r="O93" s="6"/>
    </row>
    <row r="94" spans="2:15" s="1" customFormat="1" ht="3" customHeight="1" x14ac:dyDescent="0.25">
      <c r="B94" s="14"/>
      <c r="G94" s="21"/>
      <c r="H94" s="21"/>
      <c r="I94" s="21"/>
      <c r="J94" s="21"/>
      <c r="K94" s="21"/>
      <c r="L94" s="21"/>
      <c r="M94" s="21"/>
      <c r="N94" s="21"/>
      <c r="O94" s="33"/>
    </row>
    <row r="95" spans="2:15" s="1" customFormat="1" x14ac:dyDescent="0.25">
      <c r="B95" s="34" t="s">
        <v>389</v>
      </c>
      <c r="E95"/>
      <c r="G95" s="310">
        <f t="shared" ref="G95:O95" si="4">SUM(G96:G131)</f>
        <v>0</v>
      </c>
      <c r="H95" s="310">
        <f t="shared" si="4"/>
        <v>0</v>
      </c>
      <c r="I95" s="310">
        <f t="shared" si="4"/>
        <v>0</v>
      </c>
      <c r="J95" s="310">
        <f t="shared" si="4"/>
        <v>0</v>
      </c>
      <c r="K95" s="310">
        <f t="shared" si="4"/>
        <v>0</v>
      </c>
      <c r="L95" s="310">
        <f t="shared" si="4"/>
        <v>0</v>
      </c>
      <c r="M95" s="310">
        <f t="shared" si="4"/>
        <v>0</v>
      </c>
      <c r="N95" s="310">
        <f t="shared" si="4"/>
        <v>0</v>
      </c>
      <c r="O95" s="311">
        <f t="shared" si="4"/>
        <v>0</v>
      </c>
    </row>
    <row r="96" spans="2:15" s="1" customFormat="1" x14ac:dyDescent="0.25">
      <c r="B96" s="335">
        <f t="shared" ref="B96:B131" si="5">B52</f>
        <v>0</v>
      </c>
      <c r="G96" s="70"/>
      <c r="H96" s="70"/>
      <c r="I96" s="70"/>
      <c r="J96" s="70"/>
      <c r="K96" s="70"/>
      <c r="L96" s="70"/>
      <c r="M96" s="70"/>
      <c r="N96" s="70"/>
      <c r="O96" s="103"/>
    </row>
    <row r="97" spans="2:15" s="1" customFormat="1" x14ac:dyDescent="0.25">
      <c r="B97" s="336">
        <f t="shared" si="5"/>
        <v>0</v>
      </c>
      <c r="G97" s="71"/>
      <c r="H97" s="71"/>
      <c r="I97" s="71"/>
      <c r="J97" s="71"/>
      <c r="K97" s="71"/>
      <c r="L97" s="71"/>
      <c r="M97" s="71"/>
      <c r="N97" s="71"/>
      <c r="O97" s="105"/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7">
        <f t="shared" si="5"/>
        <v>0</v>
      </c>
      <c r="G131" s="72"/>
      <c r="H131" s="72"/>
      <c r="I131" s="72"/>
      <c r="J131" s="72"/>
      <c r="K131" s="72"/>
      <c r="L131" s="72"/>
      <c r="M131" s="72"/>
      <c r="N131" s="71"/>
      <c r="O131" s="105"/>
    </row>
    <row r="132" spans="2:15" s="1" customFormat="1" x14ac:dyDescent="0.25">
      <c r="B132" s="5" t="s">
        <v>395</v>
      </c>
      <c r="E132"/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396</v>
      </c>
      <c r="G133" s="72"/>
      <c r="H133" s="72"/>
      <c r="I133" s="72"/>
      <c r="J133" s="72"/>
      <c r="K133" s="72"/>
      <c r="L133" s="72"/>
      <c r="M133" s="72"/>
      <c r="N133" s="71"/>
      <c r="O133" s="105"/>
    </row>
    <row r="134" spans="2:15" s="1" customFormat="1" x14ac:dyDescent="0.25">
      <c r="B134" s="5" t="s">
        <v>397</v>
      </c>
      <c r="G134" s="72"/>
      <c r="H134" s="72"/>
      <c r="I134" s="72"/>
      <c r="J134" s="72"/>
      <c r="K134" s="72"/>
      <c r="L134" s="72"/>
      <c r="M134" s="72"/>
      <c r="N134" s="71"/>
      <c r="O134" s="105"/>
    </row>
    <row r="135" spans="2:15" s="1" customFormat="1" x14ac:dyDescent="0.25">
      <c r="B135" s="5" t="s">
        <v>398</v>
      </c>
      <c r="G135" s="72"/>
      <c r="H135" s="72"/>
      <c r="I135" s="72"/>
      <c r="J135" s="72"/>
      <c r="K135" s="72"/>
      <c r="L135" s="72"/>
      <c r="M135" s="72"/>
      <c r="N135" s="71"/>
      <c r="O135" s="105"/>
    </row>
    <row r="136" spans="2:15" s="1" customFormat="1" x14ac:dyDescent="0.25">
      <c r="B136" s="5" t="s">
        <v>399</v>
      </c>
      <c r="G136" s="72"/>
      <c r="H136" s="72"/>
      <c r="I136" s="72"/>
      <c r="J136" s="72"/>
      <c r="K136" s="72"/>
      <c r="L136" s="72"/>
      <c r="M136" s="72"/>
      <c r="N136" s="71"/>
      <c r="O136" s="105"/>
    </row>
    <row r="137" spans="2:15" s="1" customFormat="1" x14ac:dyDescent="0.25">
      <c r="B137" s="5" t="s">
        <v>400</v>
      </c>
      <c r="G137" s="72"/>
      <c r="H137" s="72"/>
      <c r="I137" s="72"/>
      <c r="J137" s="72"/>
      <c r="K137" s="72"/>
      <c r="L137" s="72"/>
      <c r="M137" s="72"/>
      <c r="N137" s="71"/>
      <c r="O137" s="105"/>
    </row>
    <row r="138" spans="2:15" s="1" customFormat="1" x14ac:dyDescent="0.25">
      <c r="B138" s="5" t="s">
        <v>401</v>
      </c>
      <c r="G138" s="72"/>
      <c r="H138" s="72"/>
      <c r="I138" s="72"/>
      <c r="J138" s="72"/>
      <c r="K138" s="72"/>
      <c r="L138" s="72"/>
      <c r="M138" s="72"/>
      <c r="N138" s="72"/>
      <c r="O138" s="107"/>
    </row>
    <row r="139" spans="2:15" s="1" customFormat="1" x14ac:dyDescent="0.25">
      <c r="B139" s="50" t="s">
        <v>72</v>
      </c>
      <c r="G139" s="21"/>
      <c r="H139" s="21"/>
      <c r="I139" s="21"/>
      <c r="J139" s="21"/>
      <c r="K139" s="21"/>
      <c r="L139" s="21"/>
      <c r="M139" s="21"/>
      <c r="N139" s="21"/>
      <c r="O139" s="33"/>
    </row>
    <row r="140" spans="2:15" s="1" customFormat="1" x14ac:dyDescent="0.25">
      <c r="B140" s="338"/>
      <c r="G140" s="70"/>
      <c r="H140" s="70"/>
      <c r="I140" s="70"/>
      <c r="J140" s="70"/>
      <c r="K140" s="70"/>
      <c r="L140" s="70"/>
      <c r="M140" s="70"/>
      <c r="N140" s="70"/>
      <c r="O140" s="103"/>
    </row>
    <row r="141" spans="2:15" s="1" customFormat="1" x14ac:dyDescent="0.25">
      <c r="B141" s="313"/>
      <c r="G141" s="71"/>
      <c r="H141" s="71"/>
      <c r="I141" s="71"/>
      <c r="J141" s="71"/>
      <c r="K141" s="71"/>
      <c r="L141" s="71"/>
      <c r="M141" s="71"/>
      <c r="N141" s="72"/>
      <c r="O141" s="107"/>
    </row>
    <row r="142" spans="2:15" s="1" customFormat="1" x14ac:dyDescent="0.25">
      <c r="B142" s="45"/>
      <c r="G142" s="21"/>
      <c r="H142" s="21"/>
      <c r="I142" s="21"/>
      <c r="J142" s="21"/>
      <c r="K142" s="21"/>
      <c r="L142" s="21"/>
      <c r="M142" s="21"/>
      <c r="N142" s="21"/>
      <c r="O142" s="33"/>
    </row>
    <row r="143" spans="2:15" s="1" customFormat="1" ht="30" customHeight="1" x14ac:dyDescent="0.25">
      <c r="B143" s="29" t="s">
        <v>406</v>
      </c>
      <c r="C143" s="132"/>
      <c r="D143" s="132"/>
      <c r="E143" s="132"/>
      <c r="F143" s="132"/>
      <c r="G143" s="306">
        <v>2023</v>
      </c>
      <c r="H143" s="306">
        <f t="shared" ref="H143:N143" si="6">+G143+1</f>
        <v>2024</v>
      </c>
      <c r="I143" s="306">
        <f t="shared" si="6"/>
        <v>2025</v>
      </c>
      <c r="J143" s="306">
        <f t="shared" si="6"/>
        <v>2026</v>
      </c>
      <c r="K143" s="306">
        <f t="shared" si="6"/>
        <v>2027</v>
      </c>
      <c r="L143" s="306">
        <f t="shared" si="6"/>
        <v>2028</v>
      </c>
      <c r="M143" s="306">
        <f t="shared" si="6"/>
        <v>2029</v>
      </c>
      <c r="N143" s="306">
        <f t="shared" si="6"/>
        <v>2030</v>
      </c>
      <c r="O143" s="302" t="s">
        <v>449</v>
      </c>
    </row>
    <row r="144" spans="2:15" s="1" customFormat="1" x14ac:dyDescent="0.25">
      <c r="B144" s="116"/>
      <c r="O144" s="6"/>
    </row>
    <row r="145" spans="2:15" s="1" customFormat="1" x14ac:dyDescent="0.25">
      <c r="B145" s="75" t="s">
        <v>376</v>
      </c>
      <c r="O145" s="6"/>
    </row>
    <row r="146" spans="2:15" s="1" customFormat="1" x14ac:dyDescent="0.25">
      <c r="B146" s="317">
        <f>'3_Atividade_METAS_Alta'!B110</f>
        <v>0</v>
      </c>
      <c r="G146" s="71"/>
      <c r="H146" s="71"/>
      <c r="I146" s="71"/>
      <c r="J146" s="71"/>
      <c r="K146" s="71"/>
      <c r="L146" s="71"/>
      <c r="M146" s="71"/>
      <c r="N146" s="70"/>
      <c r="O146" s="103"/>
    </row>
    <row r="147" spans="2:15" s="1" customFormat="1" x14ac:dyDescent="0.25">
      <c r="B147" s="317">
        <f>'3_Atividade_METAS_Alta'!B111</f>
        <v>0</v>
      </c>
      <c r="G147" s="71"/>
      <c r="H147" s="71"/>
      <c r="I147" s="71"/>
      <c r="J147" s="71"/>
      <c r="K147" s="71"/>
      <c r="L147" s="71"/>
      <c r="M147" s="71"/>
      <c r="N147" s="71"/>
      <c r="O147" s="105"/>
    </row>
    <row r="148" spans="2:15" s="1" customFormat="1" x14ac:dyDescent="0.25">
      <c r="B148" s="317">
        <f>'3_Atividade_METAS_Alta'!B112</f>
        <v>0</v>
      </c>
      <c r="G148" s="71"/>
      <c r="H148" s="71"/>
      <c r="I148" s="71"/>
      <c r="J148" s="71"/>
      <c r="K148" s="71"/>
      <c r="L148" s="71"/>
      <c r="M148" s="71"/>
      <c r="N148" s="71"/>
      <c r="O148" s="105"/>
    </row>
    <row r="149" spans="2:15" s="1" customFormat="1" x14ac:dyDescent="0.25">
      <c r="B149" s="317">
        <f>'3_Atividade_METAS_Alta'!B113</f>
        <v>0</v>
      </c>
      <c r="G149" s="71"/>
      <c r="H149" s="71"/>
      <c r="I149" s="71"/>
      <c r="J149" s="71"/>
      <c r="K149" s="71"/>
      <c r="L149" s="71"/>
      <c r="M149" s="71"/>
      <c r="N149" s="71"/>
      <c r="O149" s="105"/>
    </row>
    <row r="150" spans="2:15" s="1" customFormat="1" x14ac:dyDescent="0.25">
      <c r="B150" s="317">
        <f>'3_Atividade_METAS_Alta'!B114</f>
        <v>0</v>
      </c>
      <c r="G150" s="71"/>
      <c r="H150" s="71"/>
      <c r="I150" s="71"/>
      <c r="J150" s="71"/>
      <c r="K150" s="71"/>
      <c r="L150" s="71"/>
      <c r="M150" s="71"/>
      <c r="N150" s="71"/>
      <c r="O150" s="105"/>
    </row>
    <row r="151" spans="2:15" s="1" customFormat="1" x14ac:dyDescent="0.25">
      <c r="B151" s="317">
        <f>'3_Atividade_METAS_Alta'!B115</f>
        <v>0</v>
      </c>
      <c r="G151" s="71"/>
      <c r="H151" s="71"/>
      <c r="I151" s="71"/>
      <c r="J151" s="71"/>
      <c r="K151" s="71"/>
      <c r="L151" s="71"/>
      <c r="M151" s="71"/>
      <c r="N151" s="71"/>
      <c r="O151" s="105"/>
    </row>
    <row r="152" spans="2:15" s="1" customFormat="1" x14ac:dyDescent="0.25">
      <c r="B152" s="317">
        <f>'3_Atividade_METAS_Alta'!B116</f>
        <v>0</v>
      </c>
      <c r="G152" s="71"/>
      <c r="H152" s="71"/>
      <c r="I152" s="71"/>
      <c r="J152" s="71"/>
      <c r="K152" s="71"/>
      <c r="L152" s="71"/>
      <c r="M152" s="71"/>
      <c r="N152" s="72"/>
      <c r="O152" s="107"/>
    </row>
    <row r="153" spans="2:15" s="1" customFormat="1" x14ac:dyDescent="0.25">
      <c r="B153" s="75" t="s">
        <v>377</v>
      </c>
      <c r="O153" s="6"/>
    </row>
    <row r="154" spans="2:15" s="1" customFormat="1" x14ac:dyDescent="0.25">
      <c r="B154" s="317">
        <f>'3_Atividade_METAS_Alta'!B118</f>
        <v>0</v>
      </c>
      <c r="G154" s="71"/>
      <c r="H154" s="71"/>
      <c r="I154" s="71"/>
      <c r="J154" s="71"/>
      <c r="K154" s="71"/>
      <c r="L154" s="71"/>
      <c r="M154" s="71"/>
      <c r="N154" s="70"/>
      <c r="O154" s="103"/>
    </row>
    <row r="155" spans="2:15" s="1" customFormat="1" x14ac:dyDescent="0.25">
      <c r="B155" s="317">
        <f>'3_Atividade_METAS_Alta'!B119</f>
        <v>0</v>
      </c>
      <c r="G155" s="71"/>
      <c r="H155" s="71"/>
      <c r="I155" s="71"/>
      <c r="J155" s="71"/>
      <c r="K155" s="71"/>
      <c r="L155" s="71"/>
      <c r="M155" s="71"/>
      <c r="N155" s="71"/>
      <c r="O155" s="105"/>
    </row>
    <row r="156" spans="2:15" s="1" customFormat="1" x14ac:dyDescent="0.25">
      <c r="B156" s="317">
        <f>'3_Atividade_METAS_Alta'!B120</f>
        <v>0</v>
      </c>
      <c r="G156" s="71"/>
      <c r="H156" s="71"/>
      <c r="I156" s="71"/>
      <c r="J156" s="71"/>
      <c r="K156" s="71"/>
      <c r="L156" s="71"/>
      <c r="M156" s="71"/>
      <c r="N156" s="71"/>
      <c r="O156" s="105"/>
    </row>
    <row r="157" spans="2:15" s="1" customFormat="1" x14ac:dyDescent="0.25">
      <c r="B157" s="317">
        <f>'3_Atividade_METAS_Alta'!B121</f>
        <v>0</v>
      </c>
      <c r="G157" s="71"/>
      <c r="H157" s="71"/>
      <c r="I157" s="71"/>
      <c r="J157" s="71"/>
      <c r="K157" s="71"/>
      <c r="L157" s="71"/>
      <c r="M157" s="71"/>
      <c r="N157" s="71"/>
      <c r="O157" s="105"/>
    </row>
    <row r="158" spans="2:15" s="1" customFormat="1" x14ac:dyDescent="0.25">
      <c r="B158" s="317">
        <f>'3_Atividade_METAS_Alta'!B122</f>
        <v>0</v>
      </c>
      <c r="G158" s="71"/>
      <c r="H158" s="71"/>
      <c r="I158" s="71"/>
      <c r="J158" s="71"/>
      <c r="K158" s="71"/>
      <c r="L158" s="71"/>
      <c r="M158" s="71"/>
      <c r="N158" s="71"/>
      <c r="O158" s="105"/>
    </row>
    <row r="159" spans="2:15" s="1" customFormat="1" x14ac:dyDescent="0.25">
      <c r="B159" s="317">
        <f>'3_Atividade_METAS_Alta'!B123</f>
        <v>0</v>
      </c>
      <c r="G159" s="71"/>
      <c r="H159" s="71"/>
      <c r="I159" s="71"/>
      <c r="J159" s="71"/>
      <c r="K159" s="71"/>
      <c r="L159" s="71"/>
      <c r="M159" s="71"/>
      <c r="N159" s="71"/>
      <c r="O159" s="105"/>
    </row>
    <row r="160" spans="2:15" s="1" customFormat="1" x14ac:dyDescent="0.25">
      <c r="B160" s="317">
        <f>'3_Atividade_METAS_Alta'!B124</f>
        <v>0</v>
      </c>
      <c r="G160" s="71"/>
      <c r="H160" s="71"/>
      <c r="I160" s="71"/>
      <c r="J160" s="71"/>
      <c r="K160" s="71"/>
      <c r="L160" s="71"/>
      <c r="M160" s="71"/>
      <c r="N160" s="72"/>
      <c r="O160" s="107"/>
    </row>
    <row r="161" spans="2:15" s="1" customFormat="1" x14ac:dyDescent="0.25">
      <c r="B161" s="75" t="s">
        <v>381</v>
      </c>
      <c r="O161" s="6"/>
    </row>
    <row r="162" spans="2:15" s="1" customFormat="1" x14ac:dyDescent="0.25">
      <c r="B162" s="317">
        <f>'3_Atividade_METAS_Alta'!B126</f>
        <v>0</v>
      </c>
      <c r="G162" s="71"/>
      <c r="H162" s="71"/>
      <c r="I162" s="71"/>
      <c r="J162" s="71"/>
      <c r="K162" s="71"/>
      <c r="L162" s="71"/>
      <c r="M162" s="71"/>
      <c r="N162" s="70"/>
      <c r="O162" s="103"/>
    </row>
    <row r="163" spans="2:15" s="1" customFormat="1" x14ac:dyDescent="0.25">
      <c r="B163" s="317">
        <f>'3_Atividade_METAS_Alta'!B127</f>
        <v>0</v>
      </c>
      <c r="G163" s="71"/>
      <c r="H163" s="71"/>
      <c r="I163" s="71"/>
      <c r="J163" s="71"/>
      <c r="K163" s="71"/>
      <c r="L163" s="71"/>
      <c r="M163" s="71"/>
      <c r="N163" s="71"/>
      <c r="O163" s="105"/>
    </row>
    <row r="164" spans="2:15" s="1" customFormat="1" x14ac:dyDescent="0.25">
      <c r="B164" s="317">
        <f>'3_Atividade_METAS_Alta'!B128</f>
        <v>0</v>
      </c>
      <c r="G164" s="71"/>
      <c r="H164" s="71"/>
      <c r="I164" s="71"/>
      <c r="J164" s="71"/>
      <c r="K164" s="71"/>
      <c r="L164" s="71"/>
      <c r="M164" s="71"/>
      <c r="N164" s="71"/>
      <c r="O164" s="105"/>
    </row>
    <row r="165" spans="2:15" s="1" customFormat="1" x14ac:dyDescent="0.25">
      <c r="B165" s="317">
        <f>'3_Atividade_METAS_Alta'!B129</f>
        <v>0</v>
      </c>
      <c r="G165" s="71"/>
      <c r="H165" s="71"/>
      <c r="I165" s="71"/>
      <c r="J165" s="71"/>
      <c r="K165" s="71"/>
      <c r="L165" s="71"/>
      <c r="M165" s="71"/>
      <c r="N165" s="71"/>
      <c r="O165" s="105"/>
    </row>
    <row r="166" spans="2:15" s="1" customFormat="1" x14ac:dyDescent="0.25">
      <c r="B166" s="317">
        <f>'3_Atividade_METAS_Alta'!B130</f>
        <v>0</v>
      </c>
      <c r="G166" s="71"/>
      <c r="H166" s="71"/>
      <c r="I166" s="71"/>
      <c r="J166" s="71"/>
      <c r="K166" s="71"/>
      <c r="L166" s="71"/>
      <c r="M166" s="71"/>
      <c r="N166" s="71"/>
      <c r="O166" s="105"/>
    </row>
    <row r="167" spans="2:15" s="1" customFormat="1" x14ac:dyDescent="0.25">
      <c r="B167" s="317">
        <f>'3_Atividade_METAS_Alta'!B131</f>
        <v>0</v>
      </c>
      <c r="G167" s="71"/>
      <c r="H167" s="71"/>
      <c r="I167" s="71"/>
      <c r="J167" s="71"/>
      <c r="K167" s="71"/>
      <c r="L167" s="71"/>
      <c r="M167" s="71"/>
      <c r="N167" s="71"/>
      <c r="O167" s="105"/>
    </row>
    <row r="168" spans="2:15" s="1" customFormat="1" x14ac:dyDescent="0.25">
      <c r="B168" s="317">
        <f>'3_Atividade_METAS_Alta'!B132</f>
        <v>0</v>
      </c>
      <c r="G168" s="71"/>
      <c r="H168" s="71"/>
      <c r="I168" s="71"/>
      <c r="J168" s="71"/>
      <c r="K168" s="71"/>
      <c r="L168" s="71"/>
      <c r="M168" s="71"/>
      <c r="N168" s="72"/>
      <c r="O168" s="107"/>
    </row>
    <row r="169" spans="2:15" s="1" customFormat="1" x14ac:dyDescent="0.25">
      <c r="B169" s="75" t="s">
        <v>382</v>
      </c>
      <c r="O169" s="6"/>
    </row>
    <row r="170" spans="2:15" s="1" customFormat="1" x14ac:dyDescent="0.25">
      <c r="B170" s="317">
        <f>'3_Atividade_METAS_Alta'!B134</f>
        <v>0</v>
      </c>
      <c r="G170" s="71"/>
      <c r="H170" s="71"/>
      <c r="I170" s="71"/>
      <c r="J170" s="71"/>
      <c r="K170" s="71"/>
      <c r="L170" s="71"/>
      <c r="M170" s="71"/>
      <c r="N170" s="70"/>
      <c r="O170" s="103"/>
    </row>
    <row r="171" spans="2:15" s="1" customFormat="1" x14ac:dyDescent="0.25">
      <c r="B171" s="317">
        <f>'3_Atividade_METAS_Alta'!B135</f>
        <v>0</v>
      </c>
      <c r="G171" s="71"/>
      <c r="H171" s="71"/>
      <c r="I171" s="71"/>
      <c r="J171" s="71"/>
      <c r="K171" s="71"/>
      <c r="L171" s="71"/>
      <c r="M171" s="71"/>
      <c r="N171" s="71"/>
      <c r="O171" s="105"/>
    </row>
    <row r="172" spans="2:15" s="1" customFormat="1" x14ac:dyDescent="0.25">
      <c r="B172" s="317">
        <f>'3_Atividade_METAS_Alta'!B136</f>
        <v>0</v>
      </c>
      <c r="G172" s="71"/>
      <c r="H172" s="71"/>
      <c r="I172" s="71"/>
      <c r="J172" s="71"/>
      <c r="K172" s="71"/>
      <c r="L172" s="71"/>
      <c r="M172" s="71"/>
      <c r="N172" s="71"/>
      <c r="O172" s="105"/>
    </row>
    <row r="173" spans="2:15" s="1" customFormat="1" x14ac:dyDescent="0.25">
      <c r="B173" s="317">
        <f>'3_Atividade_METAS_Alta'!B137</f>
        <v>0</v>
      </c>
      <c r="G173" s="71"/>
      <c r="H173" s="71"/>
      <c r="I173" s="71"/>
      <c r="J173" s="71"/>
      <c r="K173" s="71"/>
      <c r="L173" s="71"/>
      <c r="M173" s="71"/>
      <c r="N173" s="71"/>
      <c r="O173" s="105"/>
    </row>
    <row r="174" spans="2:15" s="1" customFormat="1" x14ac:dyDescent="0.25">
      <c r="B174" s="317">
        <f>'3_Atividade_METAS_Alta'!B138</f>
        <v>0</v>
      </c>
      <c r="G174" s="71"/>
      <c r="H174" s="71"/>
      <c r="I174" s="71"/>
      <c r="J174" s="71"/>
      <c r="K174" s="71"/>
      <c r="L174" s="71"/>
      <c r="M174" s="71"/>
      <c r="N174" s="71"/>
      <c r="O174" s="105"/>
    </row>
    <row r="175" spans="2:15" s="1" customFormat="1" x14ac:dyDescent="0.25">
      <c r="B175" s="317">
        <f>'3_Atividade_METAS_Alta'!B141</f>
        <v>0</v>
      </c>
      <c r="G175" s="71"/>
      <c r="H175" s="71"/>
      <c r="I175" s="71"/>
      <c r="J175" s="71"/>
      <c r="K175" s="71"/>
      <c r="L175" s="71"/>
      <c r="M175" s="71"/>
      <c r="N175" s="71"/>
      <c r="O175" s="105"/>
    </row>
    <row r="176" spans="2:15" s="1" customFormat="1" x14ac:dyDescent="0.25">
      <c r="B176" s="317">
        <f>'3_Atividade_METAS_Alta'!B142</f>
        <v>0</v>
      </c>
      <c r="G176" s="71"/>
      <c r="H176" s="71"/>
      <c r="I176" s="71"/>
      <c r="J176" s="71"/>
      <c r="K176" s="71"/>
      <c r="L176" s="71"/>
      <c r="M176" s="71"/>
      <c r="N176" s="72"/>
      <c r="O176" s="107"/>
    </row>
    <row r="177" spans="2:15" s="1" customFormat="1" x14ac:dyDescent="0.25">
      <c r="B177" s="75" t="s">
        <v>384</v>
      </c>
      <c r="O177" s="6"/>
    </row>
    <row r="178" spans="2:15" s="1" customFormat="1" x14ac:dyDescent="0.25">
      <c r="B178" s="317">
        <f>'3_Atividade_METAS_Alta'!B144</f>
        <v>0</v>
      </c>
      <c r="G178" s="72"/>
      <c r="H178" s="72"/>
      <c r="I178" s="72"/>
      <c r="J178" s="72"/>
      <c r="K178" s="72"/>
      <c r="L178" s="72"/>
      <c r="M178" s="72"/>
      <c r="N178" s="188"/>
      <c r="O178" s="189"/>
    </row>
    <row r="179" spans="2:15" s="1" customFormat="1" x14ac:dyDescent="0.25">
      <c r="B179" s="75" t="s">
        <v>407</v>
      </c>
      <c r="O179" s="6"/>
    </row>
    <row r="180" spans="2:15" s="1" customFormat="1" x14ac:dyDescent="0.25">
      <c r="B180" s="317">
        <f>'3_Atividade_METAS_Alta'!B146</f>
        <v>0</v>
      </c>
      <c r="G180" s="70"/>
      <c r="H180" s="70"/>
      <c r="I180" s="70"/>
      <c r="J180" s="70"/>
      <c r="K180" s="70"/>
      <c r="L180" s="70"/>
      <c r="M180" s="70"/>
      <c r="N180" s="70"/>
      <c r="O180" s="103"/>
    </row>
    <row r="181" spans="2:15" s="1" customFormat="1" x14ac:dyDescent="0.25">
      <c r="B181" s="317">
        <f>'3_Atividade_METAS_Alta'!B147</f>
        <v>0</v>
      </c>
      <c r="G181" s="71"/>
      <c r="H181" s="71"/>
      <c r="I181" s="71"/>
      <c r="J181" s="71"/>
      <c r="K181" s="71"/>
      <c r="L181" s="71"/>
      <c r="M181" s="71"/>
      <c r="N181" s="71"/>
      <c r="O181" s="105"/>
    </row>
    <row r="182" spans="2:15" s="1" customFormat="1" x14ac:dyDescent="0.25">
      <c r="B182" s="317">
        <f>'3_Atividade_METAS_Alta'!B148</f>
        <v>0</v>
      </c>
      <c r="G182" s="71"/>
      <c r="H182" s="71"/>
      <c r="I182" s="71"/>
      <c r="J182" s="71"/>
      <c r="K182" s="71"/>
      <c r="L182" s="71"/>
      <c r="M182" s="71"/>
      <c r="N182" s="71"/>
      <c r="O182" s="105"/>
    </row>
    <row r="183" spans="2:15" s="1" customFormat="1" x14ac:dyDescent="0.25">
      <c r="B183" s="317">
        <f>'3_Atividade_METAS_Alta'!B149</f>
        <v>0</v>
      </c>
      <c r="G183" s="71"/>
      <c r="H183" s="71"/>
      <c r="I183" s="71"/>
      <c r="J183" s="71"/>
      <c r="K183" s="71"/>
      <c r="L183" s="71"/>
      <c r="M183" s="71"/>
      <c r="N183" s="71"/>
      <c r="O183" s="105"/>
    </row>
    <row r="184" spans="2:15" s="1" customFormat="1" x14ac:dyDescent="0.25">
      <c r="B184" s="317">
        <f>'3_Atividade_METAS_Alta'!B150</f>
        <v>0</v>
      </c>
      <c r="G184" s="71"/>
      <c r="H184" s="71"/>
      <c r="I184" s="71"/>
      <c r="J184" s="71"/>
      <c r="K184" s="71"/>
      <c r="L184" s="71"/>
      <c r="M184" s="71"/>
      <c r="N184" s="71"/>
      <c r="O184" s="105"/>
    </row>
    <row r="185" spans="2:15" s="1" customFormat="1" x14ac:dyDescent="0.25">
      <c r="B185" s="317">
        <f>'3_Atividade_METAS_Alta'!B151</f>
        <v>0</v>
      </c>
      <c r="G185" s="71"/>
      <c r="H185" s="71"/>
      <c r="I185" s="71"/>
      <c r="J185" s="71"/>
      <c r="K185" s="71"/>
      <c r="L185" s="71"/>
      <c r="M185" s="71"/>
      <c r="N185" s="71"/>
      <c r="O185" s="105"/>
    </row>
    <row r="186" spans="2:15" s="1" customFormat="1" x14ac:dyDescent="0.25">
      <c r="B186" s="317">
        <f>'3_Atividade_METAS_Alta'!B152</f>
        <v>0</v>
      </c>
      <c r="G186" s="71"/>
      <c r="H186" s="71"/>
      <c r="I186" s="71"/>
      <c r="J186" s="71"/>
      <c r="K186" s="71"/>
      <c r="L186" s="71"/>
      <c r="M186" s="71"/>
      <c r="N186" s="72"/>
      <c r="O186" s="107"/>
    </row>
    <row r="187" spans="2:15" s="1" customFormat="1" x14ac:dyDescent="0.25">
      <c r="B187" s="17"/>
      <c r="O187" s="6"/>
    </row>
    <row r="188" spans="2:15" s="1" customFormat="1" ht="30" customHeight="1" x14ac:dyDescent="0.25">
      <c r="B188" s="122" t="s">
        <v>410</v>
      </c>
      <c r="C188" s="132"/>
      <c r="D188" s="132"/>
      <c r="E188" s="132"/>
      <c r="F188" s="132"/>
      <c r="G188" s="306">
        <v>2023</v>
      </c>
      <c r="H188" s="306">
        <f t="shared" ref="H188:N188" si="7">+G188+1</f>
        <v>2024</v>
      </c>
      <c r="I188" s="306">
        <f t="shared" si="7"/>
        <v>2025</v>
      </c>
      <c r="J188" s="306">
        <f t="shared" si="7"/>
        <v>2026</v>
      </c>
      <c r="K188" s="306">
        <f t="shared" si="7"/>
        <v>2027</v>
      </c>
      <c r="L188" s="306">
        <f t="shared" si="7"/>
        <v>2028</v>
      </c>
      <c r="M188" s="306">
        <f t="shared" si="7"/>
        <v>2029</v>
      </c>
      <c r="N188" s="306">
        <f t="shared" si="7"/>
        <v>2030</v>
      </c>
      <c r="O188" s="302" t="s">
        <v>449</v>
      </c>
    </row>
    <row r="189" spans="2:15" s="1" customFormat="1" ht="4.9000000000000004" customHeight="1" x14ac:dyDescent="0.25">
      <c r="B189" s="75"/>
      <c r="G189" s="100"/>
      <c r="H189" s="100"/>
      <c r="I189" s="100"/>
      <c r="J189" s="100"/>
      <c r="K189" s="100"/>
      <c r="L189" s="100"/>
      <c r="M189" s="100"/>
      <c r="N189" s="100"/>
      <c r="O189" s="101"/>
    </row>
    <row r="190" spans="2:15" s="1" customFormat="1" x14ac:dyDescent="0.25">
      <c r="B190" s="35" t="s">
        <v>411</v>
      </c>
      <c r="G190" s="100"/>
      <c r="H190" s="100"/>
      <c r="I190" s="100"/>
      <c r="J190" s="100"/>
      <c r="K190" s="100"/>
      <c r="L190" s="100"/>
      <c r="M190" s="100"/>
      <c r="N190" s="100"/>
      <c r="O190" s="101"/>
    </row>
    <row r="191" spans="2:15" s="1" customFormat="1" x14ac:dyDescent="0.25">
      <c r="B191" s="50" t="s">
        <v>452</v>
      </c>
      <c r="G191" s="70"/>
      <c r="H191" s="70"/>
      <c r="I191" s="70"/>
      <c r="J191" s="70"/>
      <c r="K191" s="70"/>
      <c r="L191" s="70"/>
      <c r="M191" s="70"/>
      <c r="N191" s="70"/>
      <c r="O191" s="103"/>
    </row>
    <row r="192" spans="2:15" s="1" customFormat="1" ht="7.9" customHeight="1" x14ac:dyDescent="0.25">
      <c r="B192" s="17"/>
      <c r="O192" s="6"/>
    </row>
    <row r="193" spans="1:15" s="1" customFormat="1" x14ac:dyDescent="0.25">
      <c r="B193" s="31" t="s">
        <v>453</v>
      </c>
      <c r="G193" s="321"/>
      <c r="H193" s="321"/>
      <c r="I193" s="321"/>
      <c r="J193" s="321"/>
      <c r="K193" s="321"/>
      <c r="L193" s="321"/>
      <c r="M193" s="321"/>
      <c r="N193" s="321"/>
      <c r="O193" s="322"/>
    </row>
    <row r="194" spans="1:15" s="1" customFormat="1" x14ac:dyDescent="0.25">
      <c r="B194" s="50" t="s">
        <v>454</v>
      </c>
      <c r="G194" s="70"/>
      <c r="H194" s="70"/>
      <c r="I194" s="70"/>
      <c r="J194" s="70"/>
      <c r="K194" s="70"/>
      <c r="L194" s="70"/>
      <c r="M194" s="70"/>
      <c r="N194" s="70"/>
      <c r="O194" s="103"/>
    </row>
    <row r="195" spans="1:15" s="1" customFormat="1" x14ac:dyDescent="0.25">
      <c r="B195" s="50" t="s">
        <v>455</v>
      </c>
      <c r="G195" s="71"/>
      <c r="H195" s="71"/>
      <c r="I195" s="71"/>
      <c r="J195" s="71"/>
      <c r="K195" s="71"/>
      <c r="L195" s="71"/>
      <c r="M195" s="71"/>
      <c r="N195" s="71"/>
      <c r="O195" s="105"/>
    </row>
    <row r="196" spans="1:15" s="1" customFormat="1" x14ac:dyDescent="0.25">
      <c r="B196" s="50" t="s">
        <v>456</v>
      </c>
      <c r="G196" s="71"/>
      <c r="H196" s="71"/>
      <c r="I196" s="71"/>
      <c r="J196" s="71"/>
      <c r="K196" s="71"/>
      <c r="L196" s="71"/>
      <c r="M196" s="71"/>
      <c r="N196" s="71"/>
      <c r="O196" s="105"/>
    </row>
    <row r="197" spans="1:15" s="1" customFormat="1" ht="16.899999999999999" customHeight="1" x14ac:dyDescent="0.25">
      <c r="B197" s="50" t="s">
        <v>457</v>
      </c>
      <c r="G197" s="72"/>
      <c r="H197" s="72"/>
      <c r="I197" s="72"/>
      <c r="J197" s="72"/>
      <c r="K197" s="72"/>
      <c r="L197" s="72"/>
      <c r="M197" s="72"/>
      <c r="N197" s="72"/>
      <c r="O197" s="107"/>
    </row>
    <row r="198" spans="1:15" s="1" customFormat="1" ht="7.9" customHeight="1" x14ac:dyDescent="0.25">
      <c r="B198" s="17"/>
      <c r="O198" s="6"/>
    </row>
    <row r="199" spans="1:15" s="1" customFormat="1" x14ac:dyDescent="0.25">
      <c r="B199" s="35" t="s">
        <v>413</v>
      </c>
      <c r="G199" s="321">
        <f t="shared" ref="G199:O199" si="8">SUM(G200:G215)</f>
        <v>0</v>
      </c>
      <c r="H199" s="321">
        <f t="shared" si="8"/>
        <v>0</v>
      </c>
      <c r="I199" s="321">
        <f t="shared" si="8"/>
        <v>0</v>
      </c>
      <c r="J199" s="321">
        <f t="shared" si="8"/>
        <v>0</v>
      </c>
      <c r="K199" s="321">
        <f t="shared" si="8"/>
        <v>0</v>
      </c>
      <c r="L199" s="321">
        <f t="shared" si="8"/>
        <v>0</v>
      </c>
      <c r="M199" s="321">
        <f t="shared" si="8"/>
        <v>0</v>
      </c>
      <c r="N199" s="321">
        <f t="shared" si="8"/>
        <v>0</v>
      </c>
      <c r="O199" s="322">
        <f t="shared" si="8"/>
        <v>0</v>
      </c>
    </row>
    <row r="200" spans="1:15" s="1" customFormat="1" x14ac:dyDescent="0.25">
      <c r="B200" s="50" t="s">
        <v>414</v>
      </c>
      <c r="G200" s="70"/>
      <c r="H200" s="70"/>
      <c r="I200" s="70"/>
      <c r="J200" s="70"/>
      <c r="K200" s="70"/>
      <c r="L200" s="70"/>
      <c r="M200" s="70"/>
      <c r="N200" s="70"/>
      <c r="O200" s="103"/>
    </row>
    <row r="201" spans="1:15" s="1" customFormat="1" x14ac:dyDescent="0.25">
      <c r="B201" s="50" t="s">
        <v>415</v>
      </c>
      <c r="G201" s="71"/>
      <c r="H201" s="71"/>
      <c r="I201" s="71"/>
      <c r="J201" s="71"/>
      <c r="K201" s="71"/>
      <c r="L201" s="71"/>
      <c r="M201" s="71"/>
      <c r="N201" s="71"/>
      <c r="O201" s="105"/>
    </row>
    <row r="202" spans="1:15" s="1" customFormat="1" x14ac:dyDescent="0.25">
      <c r="B202" s="50" t="s">
        <v>416</v>
      </c>
      <c r="G202" s="70"/>
      <c r="H202" s="70"/>
      <c r="I202" s="70"/>
      <c r="J202" s="70"/>
      <c r="K202" s="70"/>
      <c r="L202" s="70"/>
      <c r="M202" s="70"/>
      <c r="N202" s="71"/>
      <c r="O202" s="105"/>
    </row>
    <row r="203" spans="1:15" s="1" customFormat="1" x14ac:dyDescent="0.25">
      <c r="A203" s="48"/>
      <c r="B203" s="50" t="s">
        <v>417</v>
      </c>
      <c r="G203" s="71"/>
      <c r="H203" s="71"/>
      <c r="I203" s="71"/>
      <c r="J203" s="71"/>
      <c r="K203" s="71"/>
      <c r="L203" s="71"/>
      <c r="M203" s="71"/>
      <c r="N203" s="71"/>
      <c r="O203" s="105"/>
    </row>
    <row r="204" spans="1:15" s="1" customFormat="1" x14ac:dyDescent="0.25">
      <c r="B204" s="50" t="s">
        <v>418</v>
      </c>
      <c r="G204" s="70"/>
      <c r="H204" s="70"/>
      <c r="I204" s="70"/>
      <c r="J204" s="70"/>
      <c r="K204" s="70"/>
      <c r="L204" s="70"/>
      <c r="M204" s="70"/>
      <c r="N204" s="71"/>
      <c r="O204" s="105"/>
    </row>
    <row r="205" spans="1:15" s="1" customFormat="1" x14ac:dyDescent="0.25">
      <c r="A205" s="48"/>
      <c r="B205" s="50" t="s">
        <v>419</v>
      </c>
      <c r="G205" s="71"/>
      <c r="H205" s="71"/>
      <c r="I205" s="71"/>
      <c r="J205" s="71"/>
      <c r="K205" s="71"/>
      <c r="L205" s="71"/>
      <c r="M205" s="71"/>
      <c r="N205" s="71"/>
      <c r="O205" s="105"/>
    </row>
    <row r="206" spans="1:15" s="1" customFormat="1" x14ac:dyDescent="0.25">
      <c r="A206" s="48"/>
      <c r="B206" s="50" t="s">
        <v>420</v>
      </c>
      <c r="G206" s="70"/>
      <c r="H206" s="70"/>
      <c r="I206" s="70"/>
      <c r="J206" s="70"/>
      <c r="K206" s="70"/>
      <c r="L206" s="70"/>
      <c r="M206" s="70"/>
      <c r="N206" s="71"/>
      <c r="O206" s="105"/>
    </row>
    <row r="207" spans="1:15" s="1" customFormat="1" x14ac:dyDescent="0.25">
      <c r="A207" s="48"/>
      <c r="B207" s="50" t="s">
        <v>421</v>
      </c>
      <c r="G207" s="71"/>
      <c r="H207" s="71"/>
      <c r="I207" s="71"/>
      <c r="J207" s="71"/>
      <c r="K207" s="71"/>
      <c r="L207" s="71"/>
      <c r="M207" s="71"/>
      <c r="N207" s="71"/>
      <c r="O207" s="105"/>
    </row>
    <row r="208" spans="1:15" s="1" customFormat="1" x14ac:dyDescent="0.25">
      <c r="B208" s="50" t="s">
        <v>422</v>
      </c>
      <c r="G208" s="70"/>
      <c r="H208" s="70"/>
      <c r="I208" s="70"/>
      <c r="J208" s="70"/>
      <c r="K208" s="70"/>
      <c r="L208" s="70"/>
      <c r="M208" s="70"/>
      <c r="N208" s="71"/>
      <c r="O208" s="105"/>
    </row>
    <row r="209" spans="1:16" s="1" customFormat="1" x14ac:dyDescent="0.25">
      <c r="B209" s="50" t="s">
        <v>423</v>
      </c>
      <c r="G209" s="71"/>
      <c r="H209" s="71"/>
      <c r="I209" s="71"/>
      <c r="J209" s="71"/>
      <c r="K209" s="71"/>
      <c r="L209" s="71"/>
      <c r="M209" s="71"/>
      <c r="N209" s="71"/>
      <c r="O209" s="105"/>
    </row>
    <row r="210" spans="1:16" s="1" customFormat="1" ht="31.9" customHeight="1" x14ac:dyDescent="0.25">
      <c r="B210" s="99" t="s">
        <v>424</v>
      </c>
      <c r="G210" s="70"/>
      <c r="H210" s="70"/>
      <c r="I210" s="70"/>
      <c r="J210" s="70"/>
      <c r="K210" s="70"/>
      <c r="L210" s="70"/>
      <c r="M210" s="70"/>
      <c r="N210" s="71"/>
      <c r="O210" s="105"/>
    </row>
    <row r="211" spans="1:16" s="1" customFormat="1" x14ac:dyDescent="0.25">
      <c r="B211" s="50" t="s">
        <v>396</v>
      </c>
      <c r="G211" s="71"/>
      <c r="H211" s="71"/>
      <c r="I211" s="71"/>
      <c r="J211" s="71"/>
      <c r="K211" s="71"/>
      <c r="L211" s="71"/>
      <c r="M211" s="71"/>
      <c r="N211" s="71"/>
      <c r="O211" s="105"/>
    </row>
    <row r="212" spans="1:16" s="1" customFormat="1" x14ac:dyDescent="0.25">
      <c r="B212" s="50" t="s">
        <v>395</v>
      </c>
      <c r="G212" s="70"/>
      <c r="H212" s="70"/>
      <c r="I212" s="70"/>
      <c r="J212" s="70"/>
      <c r="K212" s="70"/>
      <c r="L212" s="70"/>
      <c r="M212" s="70"/>
      <c r="N212" s="71"/>
      <c r="O212" s="105"/>
    </row>
    <row r="213" spans="1:16" s="1" customFormat="1" x14ac:dyDescent="0.25">
      <c r="B213" s="50" t="s">
        <v>399</v>
      </c>
      <c r="G213" s="71"/>
      <c r="H213" s="71"/>
      <c r="I213" s="71"/>
      <c r="J213" s="71"/>
      <c r="K213" s="71"/>
      <c r="L213" s="71"/>
      <c r="M213" s="71"/>
      <c r="N213" s="71"/>
      <c r="O213" s="105"/>
    </row>
    <row r="214" spans="1:16" s="1" customFormat="1" x14ac:dyDescent="0.25">
      <c r="B214" s="50" t="s">
        <v>400</v>
      </c>
      <c r="G214" s="70"/>
      <c r="H214" s="70"/>
      <c r="I214" s="70"/>
      <c r="J214" s="70"/>
      <c r="K214" s="70"/>
      <c r="L214" s="70"/>
      <c r="M214" s="70"/>
      <c r="N214" s="71"/>
      <c r="O214" s="105"/>
    </row>
    <row r="215" spans="1:16" s="1" customFormat="1" x14ac:dyDescent="0.25">
      <c r="B215" s="50" t="s">
        <v>425</v>
      </c>
      <c r="G215" s="71"/>
      <c r="H215" s="71"/>
      <c r="I215" s="71"/>
      <c r="J215" s="71"/>
      <c r="K215" s="71"/>
      <c r="L215" s="71"/>
      <c r="M215" s="71"/>
      <c r="N215" s="72"/>
      <c r="O215" s="107"/>
    </row>
    <row r="216" spans="1:16" s="1" customFormat="1" ht="7.9" customHeight="1" x14ac:dyDescent="0.25">
      <c r="B216" s="75"/>
      <c r="G216" s="52"/>
      <c r="H216" s="52"/>
      <c r="I216" s="52"/>
      <c r="J216" s="52"/>
      <c r="K216" s="52"/>
      <c r="L216" s="52"/>
      <c r="M216" s="52"/>
      <c r="N216" s="52"/>
      <c r="O216" s="124"/>
    </row>
    <row r="217" spans="1:16" s="1" customFormat="1" x14ac:dyDescent="0.25">
      <c r="B217" s="35" t="s">
        <v>426</v>
      </c>
      <c r="G217" s="71"/>
      <c r="H217" s="71"/>
      <c r="I217" s="71"/>
      <c r="J217" s="71"/>
      <c r="K217" s="71"/>
      <c r="L217" s="71"/>
      <c r="M217" s="71"/>
      <c r="N217" s="188"/>
      <c r="O217" s="189"/>
    </row>
    <row r="218" spans="1:16" s="1" customFormat="1" ht="7.9" customHeight="1" x14ac:dyDescent="0.25">
      <c r="B218" s="35"/>
      <c r="G218" s="44"/>
      <c r="H218" s="44"/>
      <c r="I218" s="44"/>
      <c r="J218" s="44"/>
      <c r="K218" s="44"/>
      <c r="L218" s="44"/>
      <c r="M218" s="44"/>
      <c r="N218" s="44"/>
      <c r="O218" s="125"/>
    </row>
    <row r="219" spans="1:16" s="1" customFormat="1" x14ac:dyDescent="0.25">
      <c r="B219" s="126" t="s">
        <v>427</v>
      </c>
      <c r="C219" s="26"/>
      <c r="D219" s="26"/>
      <c r="E219" s="26"/>
      <c r="F219" s="26"/>
      <c r="G219" s="117"/>
      <c r="H219" s="117"/>
      <c r="I219" s="117"/>
      <c r="J219" s="117"/>
      <c r="K219" s="117"/>
      <c r="L219" s="117"/>
      <c r="M219" s="117"/>
      <c r="N219" s="190"/>
      <c r="O219" s="191"/>
    </row>
    <row r="221" spans="1:16" x14ac:dyDescent="0.25">
      <c r="A221" t="s">
        <v>357</v>
      </c>
      <c r="B221" t="s">
        <v>357</v>
      </c>
      <c r="C221" t="s">
        <v>357</v>
      </c>
      <c r="D221" t="s">
        <v>357</v>
      </c>
      <c r="E221" t="s">
        <v>357</v>
      </c>
      <c r="F221" t="s">
        <v>357</v>
      </c>
      <c r="G221" t="s">
        <v>357</v>
      </c>
      <c r="H221" t="s">
        <v>357</v>
      </c>
      <c r="I221" t="s">
        <v>357</v>
      </c>
      <c r="J221" t="s">
        <v>357</v>
      </c>
      <c r="K221" t="s">
        <v>357</v>
      </c>
      <c r="L221" t="s">
        <v>357</v>
      </c>
      <c r="M221" t="s">
        <v>357</v>
      </c>
      <c r="N221" t="s">
        <v>357</v>
      </c>
      <c r="O221" t="s">
        <v>357</v>
      </c>
      <c r="P221" t="s">
        <v>357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2:B87" xr:uid="{00000000-0002-0000-1000-000000000000}">
      <formula1>Municípios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0070C0"/>
  </sheetPr>
  <dimension ref="A2:P257"/>
  <sheetViews>
    <sheetView showGridLines="0" zoomScale="85" zoomScaleNormal="85" workbookViewId="0">
      <pane ySplit="3" topLeftCell="A25" activePane="bottomLeft" state="frozen"/>
      <selection activeCell="B28" sqref="B28"/>
      <selection pane="bottomLeft" activeCell="A45" sqref="A45:XFD45"/>
    </sheetView>
  </sheetViews>
  <sheetFormatPr defaultColWidth="0" defaultRowHeight="15" customHeight="1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7" width="9.140625" hidden="1" customWidth="1"/>
    <col min="18" max="16384" width="9.140625" hidden="1"/>
  </cols>
  <sheetData>
    <row r="2" spans="2:15" s="2" customFormat="1" ht="30" customHeight="1" x14ac:dyDescent="0.25">
      <c r="B2" s="3" t="s">
        <v>441</v>
      </c>
      <c r="C2" s="197"/>
      <c r="D2" s="389" t="s">
        <v>442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/>
      <c r="C19" s="179"/>
      <c r="D19" s="339"/>
      <c r="E19" s="180"/>
      <c r="F19" s="129"/>
      <c r="G19" s="324"/>
      <c r="H19" s="324"/>
      <c r="I19" s="324"/>
      <c r="J19" s="324"/>
      <c r="K19" s="324"/>
      <c r="L19" s="324"/>
      <c r="M19" s="325"/>
      <c r="N19" s="325"/>
      <c r="O19" s="326"/>
    </row>
    <row r="20" spans="2:15" x14ac:dyDescent="0.25">
      <c r="B20" s="186"/>
      <c r="C20" s="181"/>
      <c r="D20" s="340"/>
      <c r="E20" s="182"/>
      <c r="F20" s="130"/>
      <c r="G20" s="328"/>
      <c r="H20" s="329"/>
      <c r="I20" s="329"/>
      <c r="J20" s="329"/>
      <c r="K20" s="329"/>
      <c r="L20" s="329"/>
      <c r="M20" s="329"/>
      <c r="N20" s="329"/>
      <c r="O20" s="330"/>
    </row>
    <row r="21" spans="2:15" x14ac:dyDescent="0.25">
      <c r="B21" s="186"/>
      <c r="C21" s="181"/>
      <c r="D21" s="340"/>
      <c r="E21" s="182"/>
      <c r="F21" s="130"/>
      <c r="G21" s="328"/>
      <c r="H21" s="329"/>
      <c r="I21" s="329"/>
      <c r="J21" s="329"/>
      <c r="K21" s="329"/>
      <c r="L21" s="329"/>
      <c r="M21" s="329"/>
      <c r="N21" s="329"/>
      <c r="O21" s="330"/>
    </row>
    <row r="22" spans="2:15" x14ac:dyDescent="0.25">
      <c r="B22" s="186"/>
      <c r="C22" s="181"/>
      <c r="D22" s="340"/>
      <c r="E22" s="182"/>
      <c r="F22" s="130"/>
      <c r="G22" s="324"/>
      <c r="H22" s="329"/>
      <c r="I22" s="329"/>
      <c r="J22" s="329"/>
      <c r="K22" s="329"/>
      <c r="L22" s="329"/>
      <c r="M22" s="329"/>
      <c r="N22" s="329"/>
      <c r="O22" s="330"/>
    </row>
    <row r="23" spans="2:15" x14ac:dyDescent="0.25">
      <c r="B23" s="186"/>
      <c r="C23" s="181"/>
      <c r="D23" s="340"/>
      <c r="E23" s="182"/>
      <c r="F23" s="130"/>
      <c r="G23" s="328"/>
      <c r="H23" s="329"/>
      <c r="I23" s="329"/>
      <c r="J23" s="329"/>
      <c r="K23" s="329"/>
      <c r="L23" s="329"/>
      <c r="M23" s="329"/>
      <c r="N23" s="329"/>
      <c r="O23" s="330"/>
    </row>
    <row r="24" spans="2:15" x14ac:dyDescent="0.25">
      <c r="B24" s="186"/>
      <c r="C24" s="181"/>
      <c r="D24" s="340"/>
      <c r="E24" s="182"/>
      <c r="F24" s="130"/>
      <c r="G24" s="328"/>
      <c r="H24" s="329"/>
      <c r="I24" s="329"/>
      <c r="J24" s="329"/>
      <c r="K24" s="329"/>
      <c r="L24" s="329"/>
      <c r="M24" s="329"/>
      <c r="N24" s="329"/>
      <c r="O24" s="330"/>
    </row>
    <row r="25" spans="2:15" x14ac:dyDescent="0.25">
      <c r="B25" s="186"/>
      <c r="C25" s="181"/>
      <c r="D25" s="340"/>
      <c r="E25" s="182"/>
      <c r="F25" s="130"/>
      <c r="G25" s="328"/>
      <c r="H25" s="329"/>
      <c r="I25" s="329"/>
      <c r="J25" s="329"/>
      <c r="K25" s="329"/>
      <c r="L25" s="329"/>
      <c r="M25" s="329"/>
      <c r="N25" s="329"/>
      <c r="O25" s="330"/>
    </row>
    <row r="26" spans="2:15" x14ac:dyDescent="0.25">
      <c r="B26" s="186"/>
      <c r="C26" s="181"/>
      <c r="D26" s="340"/>
      <c r="E26" s="182"/>
      <c r="F26" s="130"/>
      <c r="G26" s="328"/>
      <c r="H26" s="329"/>
      <c r="I26" s="329"/>
      <c r="J26" s="329"/>
      <c r="K26" s="329"/>
      <c r="L26" s="329"/>
      <c r="M26" s="329"/>
      <c r="N26" s="329"/>
      <c r="O26" s="330"/>
    </row>
    <row r="27" spans="2:15" x14ac:dyDescent="0.25">
      <c r="B27" s="186"/>
      <c r="C27" s="181"/>
      <c r="D27" s="340"/>
      <c r="E27" s="182"/>
      <c r="F27" s="130"/>
      <c r="G27" s="328"/>
      <c r="H27" s="329"/>
      <c r="I27" s="329"/>
      <c r="J27" s="329"/>
      <c r="K27" s="329"/>
      <c r="L27" s="329"/>
      <c r="M27" s="329"/>
      <c r="N27" s="329"/>
      <c r="O27" s="330"/>
    </row>
    <row r="28" spans="2:15" x14ac:dyDescent="0.25">
      <c r="B28" s="186"/>
      <c r="C28" s="181"/>
      <c r="D28" s="340"/>
      <c r="E28" s="182"/>
      <c r="F28" s="130"/>
      <c r="G28" s="328"/>
      <c r="H28" s="329"/>
      <c r="I28" s="329"/>
      <c r="J28" s="329"/>
      <c r="K28" s="329"/>
      <c r="L28" s="329"/>
      <c r="M28" s="329"/>
      <c r="N28" s="329"/>
      <c r="O28" s="330"/>
    </row>
    <row r="29" spans="2:15" x14ac:dyDescent="0.25">
      <c r="B29" s="186"/>
      <c r="C29" s="181"/>
      <c r="D29" s="340"/>
      <c r="E29" s="182"/>
      <c r="F29" s="130"/>
      <c r="G29" s="328"/>
      <c r="H29" s="329"/>
      <c r="I29" s="329"/>
      <c r="J29" s="329"/>
      <c r="K29" s="329"/>
      <c r="L29" s="329"/>
      <c r="M29" s="329"/>
      <c r="N29" s="329"/>
      <c r="O29" s="330"/>
    </row>
    <row r="30" spans="2:15" x14ac:dyDescent="0.25">
      <c r="B30" s="186"/>
      <c r="C30" s="181"/>
      <c r="D30" s="340"/>
      <c r="E30" s="182"/>
      <c r="F30" s="130"/>
      <c r="G30" s="328"/>
      <c r="H30" s="329"/>
      <c r="I30" s="329"/>
      <c r="J30" s="329"/>
      <c r="K30" s="329"/>
      <c r="L30" s="329"/>
      <c r="M30" s="329"/>
      <c r="N30" s="329"/>
      <c r="O30" s="330"/>
    </row>
    <row r="31" spans="2:15" x14ac:dyDescent="0.25">
      <c r="B31" s="186"/>
      <c r="C31" s="181"/>
      <c r="D31" s="340"/>
      <c r="E31" s="182"/>
      <c r="F31" s="130"/>
      <c r="G31" s="328"/>
      <c r="H31" s="329"/>
      <c r="I31" s="329"/>
      <c r="J31" s="329"/>
      <c r="K31" s="329"/>
      <c r="L31" s="329"/>
      <c r="M31" s="329"/>
      <c r="N31" s="329"/>
      <c r="O31" s="330"/>
    </row>
    <row r="32" spans="2:15" x14ac:dyDescent="0.25">
      <c r="B32" s="186"/>
      <c r="C32" s="181"/>
      <c r="D32" s="340"/>
      <c r="E32" s="182"/>
      <c r="F32" s="130"/>
      <c r="G32" s="328"/>
      <c r="H32" s="329"/>
      <c r="I32" s="329"/>
      <c r="J32" s="329"/>
      <c r="K32" s="329"/>
      <c r="L32" s="329"/>
      <c r="M32" s="329"/>
      <c r="N32" s="329"/>
      <c r="O32" s="330"/>
    </row>
    <row r="33" spans="2:15" x14ac:dyDescent="0.25">
      <c r="B33" s="186"/>
      <c r="C33" s="181"/>
      <c r="D33" s="340"/>
      <c r="E33" s="182"/>
      <c r="F33" s="130"/>
      <c r="G33" s="328"/>
      <c r="H33" s="329"/>
      <c r="I33" s="329"/>
      <c r="J33" s="329"/>
      <c r="K33" s="329"/>
      <c r="L33" s="329"/>
      <c r="M33" s="329"/>
      <c r="N33" s="329"/>
      <c r="O33" s="330"/>
    </row>
    <row r="34" spans="2:15" x14ac:dyDescent="0.25">
      <c r="B34" s="186"/>
      <c r="C34" s="181"/>
      <c r="D34" s="340"/>
      <c r="E34" s="182"/>
      <c r="F34" s="130"/>
      <c r="G34" s="328"/>
      <c r="H34" s="329"/>
      <c r="I34" s="329"/>
      <c r="J34" s="329"/>
      <c r="K34" s="329"/>
      <c r="L34" s="329"/>
      <c r="M34" s="329"/>
      <c r="N34" s="329"/>
      <c r="O34" s="330"/>
    </row>
    <row r="35" spans="2:15" x14ac:dyDescent="0.25">
      <c r="B35" s="186"/>
      <c r="C35" s="181"/>
      <c r="D35" s="340"/>
      <c r="E35" s="182"/>
      <c r="F35" s="130"/>
      <c r="G35" s="328"/>
      <c r="H35" s="329"/>
      <c r="I35" s="329"/>
      <c r="J35" s="329"/>
      <c r="K35" s="329"/>
      <c r="L35" s="329"/>
      <c r="M35" s="329"/>
      <c r="N35" s="329"/>
      <c r="O35" s="330"/>
    </row>
    <row r="36" spans="2:15" x14ac:dyDescent="0.25">
      <c r="B36" s="186"/>
      <c r="C36" s="181"/>
      <c r="D36" s="340"/>
      <c r="E36" s="182"/>
      <c r="F36" s="130"/>
      <c r="G36" s="328"/>
      <c r="H36" s="329"/>
      <c r="I36" s="329"/>
      <c r="J36" s="329"/>
      <c r="K36" s="329"/>
      <c r="L36" s="329"/>
      <c r="M36" s="329"/>
      <c r="N36" s="329"/>
      <c r="O36" s="330"/>
    </row>
    <row r="37" spans="2:15" x14ac:dyDescent="0.25">
      <c r="B37" s="186"/>
      <c r="C37" s="181"/>
      <c r="D37" s="340"/>
      <c r="E37" s="182"/>
      <c r="F37" s="130"/>
      <c r="G37" s="328"/>
      <c r="H37" s="329"/>
      <c r="I37" s="329"/>
      <c r="J37" s="329"/>
      <c r="K37" s="329"/>
      <c r="L37" s="329"/>
      <c r="M37" s="329"/>
      <c r="N37" s="329"/>
      <c r="O37" s="330"/>
    </row>
    <row r="38" spans="2:15" x14ac:dyDescent="0.25">
      <c r="B38" s="186"/>
      <c r="C38" s="181"/>
      <c r="D38" s="340"/>
      <c r="E38" s="182"/>
      <c r="F38" s="130"/>
      <c r="G38" s="328"/>
      <c r="H38" s="329"/>
      <c r="I38" s="329"/>
      <c r="J38" s="329"/>
      <c r="K38" s="329"/>
      <c r="L38" s="329"/>
      <c r="M38" s="329"/>
      <c r="N38" s="329"/>
      <c r="O38" s="330"/>
    </row>
    <row r="39" spans="2:15" x14ac:dyDescent="0.25">
      <c r="B39" s="186"/>
      <c r="C39" s="181"/>
      <c r="D39" s="340"/>
      <c r="E39" s="182"/>
      <c r="F39" s="130"/>
      <c r="G39" s="328"/>
      <c r="H39" s="329"/>
      <c r="I39" s="329"/>
      <c r="J39" s="329"/>
      <c r="K39" s="329"/>
      <c r="L39" s="329"/>
      <c r="M39" s="329"/>
      <c r="N39" s="329"/>
      <c r="O39" s="330"/>
    </row>
    <row r="40" spans="2:15" x14ac:dyDescent="0.25">
      <c r="B40" s="186"/>
      <c r="C40" s="181"/>
      <c r="D40" s="340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40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40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4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5" spans="2:15" ht="27" customHeight="1" x14ac:dyDescent="0.25">
      <c r="B45" s="29" t="s">
        <v>450</v>
      </c>
      <c r="C45" s="43"/>
      <c r="D45" s="43"/>
      <c r="E45" s="30"/>
      <c r="F45" s="30"/>
      <c r="G45" s="306"/>
      <c r="H45" s="306"/>
      <c r="I45" s="306"/>
      <c r="J45" s="306"/>
      <c r="K45" s="306"/>
      <c r="L45" s="306"/>
      <c r="M45" s="306"/>
      <c r="N45" s="306"/>
      <c r="O45" s="307"/>
    </row>
    <row r="46" spans="2:15" ht="4.9000000000000004" customHeight="1" x14ac:dyDescent="0.25">
      <c r="B46" s="24"/>
      <c r="O46" s="23"/>
    </row>
    <row r="47" spans="2:15" s="1" customFormat="1" ht="30" customHeight="1" x14ac:dyDescent="0.25">
      <c r="B47" s="4" t="s">
        <v>451</v>
      </c>
      <c r="C47" s="132"/>
      <c r="D47" s="132"/>
      <c r="E47" s="132"/>
      <c r="F47" s="132"/>
      <c r="G47" s="306">
        <v>2023</v>
      </c>
      <c r="H47" s="306">
        <f t="shared" ref="H47:N47" si="1">+G47+1</f>
        <v>2024</v>
      </c>
      <c r="I47" s="306">
        <f t="shared" si="1"/>
        <v>2025</v>
      </c>
      <c r="J47" s="306">
        <f t="shared" si="1"/>
        <v>2026</v>
      </c>
      <c r="K47" s="306">
        <f t="shared" si="1"/>
        <v>2027</v>
      </c>
      <c r="L47" s="306">
        <f t="shared" si="1"/>
        <v>2028</v>
      </c>
      <c r="M47" s="306">
        <f t="shared" si="1"/>
        <v>2029</v>
      </c>
      <c r="N47" s="306">
        <f t="shared" si="1"/>
        <v>2030</v>
      </c>
      <c r="O47" s="302" t="s">
        <v>449</v>
      </c>
    </row>
    <row r="48" spans="2:15" s="1" customFormat="1" ht="4.9000000000000004" customHeight="1" x14ac:dyDescent="0.25">
      <c r="B48" s="17"/>
      <c r="O48" s="6"/>
    </row>
    <row r="49" spans="2:15" s="1" customFormat="1" x14ac:dyDescent="0.25">
      <c r="B49" s="31" t="s">
        <v>388</v>
      </c>
      <c r="G49" s="310">
        <f t="shared" ref="G49:O49" si="2">SUM(G52:G87)</f>
        <v>0</v>
      </c>
      <c r="H49" s="310">
        <f t="shared" si="2"/>
        <v>0</v>
      </c>
      <c r="I49" s="310">
        <f t="shared" si="2"/>
        <v>0</v>
      </c>
      <c r="J49" s="310">
        <f t="shared" si="2"/>
        <v>0</v>
      </c>
      <c r="K49" s="310">
        <f t="shared" si="2"/>
        <v>0</v>
      </c>
      <c r="L49" s="310">
        <f t="shared" si="2"/>
        <v>0</v>
      </c>
      <c r="M49" s="310">
        <f t="shared" si="2"/>
        <v>0</v>
      </c>
      <c r="N49" s="310">
        <f t="shared" si="2"/>
        <v>0</v>
      </c>
      <c r="O49" s="311">
        <f t="shared" si="2"/>
        <v>0</v>
      </c>
    </row>
    <row r="50" spans="2:15" s="1" customFormat="1" ht="3" customHeight="1" x14ac:dyDescent="0.25">
      <c r="B50" s="14"/>
      <c r="G50" s="21"/>
      <c r="H50" s="21"/>
      <c r="I50" s="21"/>
      <c r="J50" s="21"/>
      <c r="K50" s="21"/>
      <c r="L50" s="21"/>
      <c r="M50" s="21"/>
      <c r="N50" s="21"/>
      <c r="O50" s="33"/>
    </row>
    <row r="51" spans="2:15" s="1" customFormat="1" x14ac:dyDescent="0.25">
      <c r="B51" s="5" t="s">
        <v>389</v>
      </c>
      <c r="G51"/>
      <c r="N51" s="21"/>
      <c r="O51" s="33"/>
    </row>
    <row r="52" spans="2:15" s="1" customFormat="1" x14ac:dyDescent="0.25">
      <c r="B52" s="102"/>
      <c r="G52" s="70"/>
      <c r="H52" s="70"/>
      <c r="I52" s="70"/>
      <c r="J52" s="70"/>
      <c r="K52" s="70"/>
      <c r="L52" s="70"/>
      <c r="M52" s="70"/>
      <c r="N52" s="70"/>
      <c r="O52" s="103"/>
    </row>
    <row r="53" spans="2:15" s="1" customFormat="1" x14ac:dyDescent="0.25">
      <c r="B53" s="104"/>
      <c r="G53" s="70"/>
      <c r="H53" s="71"/>
      <c r="I53" s="71"/>
      <c r="J53" s="71"/>
      <c r="K53" s="71"/>
      <c r="L53" s="71"/>
      <c r="M53" s="71"/>
      <c r="N53" s="71"/>
      <c r="O53" s="105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1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6"/>
      <c r="G87" s="72"/>
      <c r="H87" s="72"/>
      <c r="I87" s="72"/>
      <c r="J87" s="72"/>
      <c r="K87" s="72"/>
      <c r="L87" s="72"/>
      <c r="M87" s="72"/>
      <c r="N87" s="72"/>
      <c r="O87" s="107"/>
    </row>
    <row r="88" spans="2:15" s="1" customFormat="1" ht="4.9000000000000004" customHeight="1" x14ac:dyDescent="0.25">
      <c r="B88" s="31"/>
      <c r="G88" s="21"/>
      <c r="H88" s="21"/>
      <c r="I88" s="21"/>
      <c r="J88" s="21"/>
      <c r="K88" s="21"/>
      <c r="L88" s="21"/>
      <c r="M88" s="21"/>
      <c r="N88" s="21"/>
      <c r="O88" s="33"/>
    </row>
    <row r="89" spans="2:15" s="1" customFormat="1" x14ac:dyDescent="0.25">
      <c r="B89" s="31" t="s">
        <v>390</v>
      </c>
      <c r="G89" s="310">
        <f t="shared" ref="G89:O89" si="3">SUM(G90:G95,G132:G138,G140:G141)</f>
        <v>0</v>
      </c>
      <c r="H89" s="310">
        <f t="shared" si="3"/>
        <v>0</v>
      </c>
      <c r="I89" s="310">
        <f t="shared" si="3"/>
        <v>0</v>
      </c>
      <c r="J89" s="310">
        <f t="shared" si="3"/>
        <v>0</v>
      </c>
      <c r="K89" s="310">
        <f t="shared" si="3"/>
        <v>0</v>
      </c>
      <c r="L89" s="310">
        <f t="shared" si="3"/>
        <v>0</v>
      </c>
      <c r="M89" s="310">
        <f t="shared" si="3"/>
        <v>0</v>
      </c>
      <c r="N89" s="310">
        <f t="shared" si="3"/>
        <v>0</v>
      </c>
      <c r="O89" s="311">
        <f t="shared" si="3"/>
        <v>0</v>
      </c>
    </row>
    <row r="90" spans="2:15" s="1" customFormat="1" x14ac:dyDescent="0.25">
      <c r="B90" s="5" t="s">
        <v>391</v>
      </c>
      <c r="E90"/>
      <c r="G90" s="72"/>
      <c r="H90" s="72"/>
      <c r="I90" s="72"/>
      <c r="J90" s="72"/>
      <c r="K90" s="72"/>
      <c r="L90" s="72"/>
      <c r="M90" s="72"/>
      <c r="N90" s="70"/>
      <c r="O90" s="103"/>
    </row>
    <row r="91" spans="2:15" s="1" customFormat="1" x14ac:dyDescent="0.25">
      <c r="B91" s="5" t="s">
        <v>392</v>
      </c>
      <c r="G91" s="72"/>
      <c r="H91" s="72"/>
      <c r="I91" s="72"/>
      <c r="J91" s="72"/>
      <c r="K91" s="72"/>
      <c r="L91" s="72"/>
      <c r="M91" s="72"/>
      <c r="N91" s="71"/>
      <c r="O91" s="105"/>
    </row>
    <row r="92" spans="2:15" s="1" customFormat="1" x14ac:dyDescent="0.25">
      <c r="B92" s="5" t="s">
        <v>393</v>
      </c>
      <c r="G92" s="72"/>
      <c r="H92" s="72"/>
      <c r="I92" s="72"/>
      <c r="J92" s="72"/>
      <c r="K92" s="72"/>
      <c r="L92" s="72"/>
      <c r="M92" s="72"/>
      <c r="N92" s="72"/>
      <c r="O92" s="107"/>
    </row>
    <row r="93" spans="2:15" s="1" customFormat="1" x14ac:dyDescent="0.25">
      <c r="B93" s="50" t="s">
        <v>394</v>
      </c>
      <c r="O93" s="6"/>
    </row>
    <row r="94" spans="2:15" s="1" customFormat="1" ht="3" customHeight="1" x14ac:dyDescent="0.25">
      <c r="B94" s="14"/>
      <c r="G94" s="21"/>
      <c r="H94" s="21"/>
      <c r="I94" s="21"/>
      <c r="J94" s="21"/>
      <c r="K94" s="21"/>
      <c r="L94" s="21"/>
      <c r="M94" s="21"/>
      <c r="N94" s="21"/>
      <c r="O94" s="33"/>
    </row>
    <row r="95" spans="2:15" s="1" customFormat="1" x14ac:dyDescent="0.25">
      <c r="B95" s="34" t="s">
        <v>389</v>
      </c>
      <c r="E95"/>
      <c r="G95" s="310">
        <f t="shared" ref="G95:O95" si="4">SUM(G96:G131)</f>
        <v>0</v>
      </c>
      <c r="H95" s="310">
        <f t="shared" si="4"/>
        <v>0</v>
      </c>
      <c r="I95" s="310">
        <f t="shared" si="4"/>
        <v>0</v>
      </c>
      <c r="J95" s="310">
        <f t="shared" si="4"/>
        <v>0</v>
      </c>
      <c r="K95" s="310">
        <f t="shared" si="4"/>
        <v>0</v>
      </c>
      <c r="L95" s="310">
        <f t="shared" si="4"/>
        <v>0</v>
      </c>
      <c r="M95" s="310">
        <f t="shared" si="4"/>
        <v>0</v>
      </c>
      <c r="N95" s="310">
        <f t="shared" si="4"/>
        <v>0</v>
      </c>
      <c r="O95" s="311">
        <f t="shared" si="4"/>
        <v>0</v>
      </c>
    </row>
    <row r="96" spans="2:15" s="1" customFormat="1" x14ac:dyDescent="0.25">
      <c r="B96" s="335">
        <f t="shared" ref="B96:B131" si="5">B52</f>
        <v>0</v>
      </c>
      <c r="G96" s="70"/>
      <c r="H96" s="70"/>
      <c r="I96" s="70"/>
      <c r="J96" s="70"/>
      <c r="K96" s="70"/>
      <c r="L96" s="70"/>
      <c r="M96" s="70"/>
      <c r="N96" s="70"/>
      <c r="O96" s="103"/>
    </row>
    <row r="97" spans="2:15" s="1" customFormat="1" x14ac:dyDescent="0.25">
      <c r="B97" s="336">
        <f t="shared" si="5"/>
        <v>0</v>
      </c>
      <c r="G97" s="71"/>
      <c r="H97" s="71"/>
      <c r="I97" s="71"/>
      <c r="J97" s="71"/>
      <c r="K97" s="71"/>
      <c r="L97" s="71"/>
      <c r="M97" s="71"/>
      <c r="N97" s="71"/>
      <c r="O97" s="105"/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7">
        <f t="shared" si="5"/>
        <v>0</v>
      </c>
      <c r="G131" s="72"/>
      <c r="H131" s="72"/>
      <c r="I131" s="72"/>
      <c r="J131" s="72"/>
      <c r="K131" s="72"/>
      <c r="L131" s="72"/>
      <c r="M131" s="72"/>
      <c r="N131" s="71"/>
      <c r="O131" s="105"/>
    </row>
    <row r="132" spans="2:15" s="1" customFormat="1" x14ac:dyDescent="0.25">
      <c r="B132" s="5" t="s">
        <v>395</v>
      </c>
      <c r="E132"/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396</v>
      </c>
      <c r="G133" s="72"/>
      <c r="H133" s="72"/>
      <c r="I133" s="72"/>
      <c r="J133" s="72"/>
      <c r="K133" s="72"/>
      <c r="L133" s="72"/>
      <c r="M133" s="72"/>
      <c r="N133" s="71"/>
      <c r="O133" s="105"/>
    </row>
    <row r="134" spans="2:15" s="1" customFormat="1" x14ac:dyDescent="0.25">
      <c r="B134" s="5" t="s">
        <v>397</v>
      </c>
      <c r="G134" s="72"/>
      <c r="H134" s="72"/>
      <c r="I134" s="72"/>
      <c r="J134" s="72"/>
      <c r="K134" s="72"/>
      <c r="L134" s="72"/>
      <c r="M134" s="72"/>
      <c r="N134" s="71"/>
      <c r="O134" s="105"/>
    </row>
    <row r="135" spans="2:15" s="1" customFormat="1" x14ac:dyDescent="0.25">
      <c r="B135" s="5" t="s">
        <v>398</v>
      </c>
      <c r="G135" s="72"/>
      <c r="H135" s="72"/>
      <c r="I135" s="72"/>
      <c r="J135" s="72"/>
      <c r="K135" s="72"/>
      <c r="L135" s="72"/>
      <c r="M135" s="72"/>
      <c r="N135" s="71"/>
      <c r="O135" s="105"/>
    </row>
    <row r="136" spans="2:15" s="1" customFormat="1" x14ac:dyDescent="0.25">
      <c r="B136" s="5" t="s">
        <v>399</v>
      </c>
      <c r="G136" s="72"/>
      <c r="H136" s="72"/>
      <c r="I136" s="72"/>
      <c r="J136" s="72"/>
      <c r="K136" s="72"/>
      <c r="L136" s="72"/>
      <c r="M136" s="72"/>
      <c r="N136" s="71"/>
      <c r="O136" s="105"/>
    </row>
    <row r="137" spans="2:15" s="1" customFormat="1" x14ac:dyDescent="0.25">
      <c r="B137" s="5" t="s">
        <v>400</v>
      </c>
      <c r="G137" s="72"/>
      <c r="H137" s="72"/>
      <c r="I137" s="72"/>
      <c r="J137" s="72"/>
      <c r="K137" s="72"/>
      <c r="L137" s="72"/>
      <c r="M137" s="72"/>
      <c r="N137" s="71"/>
      <c r="O137" s="105"/>
    </row>
    <row r="138" spans="2:15" s="1" customFormat="1" x14ac:dyDescent="0.25">
      <c r="B138" s="5" t="s">
        <v>401</v>
      </c>
      <c r="G138" s="72"/>
      <c r="H138" s="72"/>
      <c r="I138" s="72"/>
      <c r="J138" s="72"/>
      <c r="K138" s="72"/>
      <c r="L138" s="72"/>
      <c r="M138" s="72"/>
      <c r="N138" s="72"/>
      <c r="O138" s="107"/>
    </row>
    <row r="139" spans="2:15" s="1" customFormat="1" x14ac:dyDescent="0.25">
      <c r="B139" s="50" t="s">
        <v>72</v>
      </c>
      <c r="G139" s="21"/>
      <c r="H139" s="21"/>
      <c r="I139" s="21"/>
      <c r="J139" s="21"/>
      <c r="K139" s="21"/>
      <c r="L139" s="21"/>
      <c r="M139" s="21"/>
      <c r="N139" s="21"/>
      <c r="O139" s="33"/>
    </row>
    <row r="140" spans="2:15" s="1" customFormat="1" x14ac:dyDescent="0.25">
      <c r="B140" s="338"/>
      <c r="G140" s="70"/>
      <c r="H140" s="70"/>
      <c r="I140" s="70"/>
      <c r="J140" s="70"/>
      <c r="K140" s="70"/>
      <c r="L140" s="70"/>
      <c r="M140" s="70"/>
      <c r="N140" s="70"/>
      <c r="O140" s="103"/>
    </row>
    <row r="141" spans="2:15" s="1" customFormat="1" x14ac:dyDescent="0.25">
      <c r="B141" s="313"/>
      <c r="G141" s="71"/>
      <c r="H141" s="71"/>
      <c r="I141" s="71"/>
      <c r="J141" s="71"/>
      <c r="K141" s="71"/>
      <c r="L141" s="71"/>
      <c r="M141" s="71"/>
      <c r="N141" s="72"/>
      <c r="O141" s="107"/>
    </row>
    <row r="142" spans="2:15" s="1" customFormat="1" x14ac:dyDescent="0.25">
      <c r="B142" s="45"/>
      <c r="G142" s="21"/>
      <c r="H142" s="21"/>
      <c r="I142" s="21"/>
      <c r="J142" s="21"/>
      <c r="K142" s="21"/>
      <c r="L142" s="21"/>
      <c r="M142" s="21"/>
      <c r="N142" s="21"/>
      <c r="O142" s="33"/>
    </row>
    <row r="143" spans="2:15" s="1" customFormat="1" ht="30" customHeight="1" x14ac:dyDescent="0.25">
      <c r="B143" s="29" t="s">
        <v>406</v>
      </c>
      <c r="C143" s="132"/>
      <c r="D143" s="132"/>
      <c r="E143" s="132"/>
      <c r="F143" s="132"/>
      <c r="G143" s="306">
        <v>2023</v>
      </c>
      <c r="H143" s="306">
        <f t="shared" ref="H143:N143" si="6">+G143+1</f>
        <v>2024</v>
      </c>
      <c r="I143" s="306">
        <f t="shared" si="6"/>
        <v>2025</v>
      </c>
      <c r="J143" s="306">
        <f t="shared" si="6"/>
        <v>2026</v>
      </c>
      <c r="K143" s="306">
        <f t="shared" si="6"/>
        <v>2027</v>
      </c>
      <c r="L143" s="306">
        <f t="shared" si="6"/>
        <v>2028</v>
      </c>
      <c r="M143" s="306">
        <f t="shared" si="6"/>
        <v>2029</v>
      </c>
      <c r="N143" s="306">
        <f t="shared" si="6"/>
        <v>2030</v>
      </c>
      <c r="O143" s="302" t="s">
        <v>449</v>
      </c>
    </row>
    <row r="144" spans="2:15" s="1" customFormat="1" x14ac:dyDescent="0.25">
      <c r="B144" s="116"/>
      <c r="O144" s="6"/>
    </row>
    <row r="145" spans="2:15" s="1" customFormat="1" x14ac:dyDescent="0.25">
      <c r="B145" s="75" t="s">
        <v>376</v>
      </c>
      <c r="O145" s="6"/>
    </row>
    <row r="146" spans="2:15" s="1" customFormat="1" x14ac:dyDescent="0.25">
      <c r="B146" s="317">
        <f>'3_Atividade_METAS_Alta'!B110</f>
        <v>0</v>
      </c>
      <c r="G146" s="71"/>
      <c r="H146" s="71"/>
      <c r="I146" s="71"/>
      <c r="J146" s="71"/>
      <c r="K146" s="71"/>
      <c r="L146" s="71"/>
      <c r="M146" s="71"/>
      <c r="N146" s="70"/>
      <c r="O146" s="103"/>
    </row>
    <row r="147" spans="2:15" s="1" customFormat="1" x14ac:dyDescent="0.25">
      <c r="B147" s="317">
        <f>'3_Atividade_METAS_Alta'!B111</f>
        <v>0</v>
      </c>
      <c r="G147" s="71"/>
      <c r="H147" s="71"/>
      <c r="I147" s="71"/>
      <c r="J147" s="71"/>
      <c r="K147" s="71"/>
      <c r="L147" s="71"/>
      <c r="M147" s="71"/>
      <c r="N147" s="71"/>
      <c r="O147" s="105"/>
    </row>
    <row r="148" spans="2:15" s="1" customFormat="1" x14ac:dyDescent="0.25">
      <c r="B148" s="317">
        <f>'3_Atividade_METAS_Alta'!B112</f>
        <v>0</v>
      </c>
      <c r="G148" s="71"/>
      <c r="H148" s="71"/>
      <c r="I148" s="71"/>
      <c r="J148" s="71"/>
      <c r="K148" s="71"/>
      <c r="L148" s="71"/>
      <c r="M148" s="71"/>
      <c r="N148" s="71"/>
      <c r="O148" s="105"/>
    </row>
    <row r="149" spans="2:15" s="1" customFormat="1" x14ac:dyDescent="0.25">
      <c r="B149" s="317">
        <f>'3_Atividade_METAS_Alta'!B113</f>
        <v>0</v>
      </c>
      <c r="G149" s="71"/>
      <c r="H149" s="71"/>
      <c r="I149" s="71"/>
      <c r="J149" s="71"/>
      <c r="K149" s="71"/>
      <c r="L149" s="71"/>
      <c r="M149" s="71"/>
      <c r="N149" s="71"/>
      <c r="O149" s="105"/>
    </row>
    <row r="150" spans="2:15" s="1" customFormat="1" x14ac:dyDescent="0.25">
      <c r="B150" s="317">
        <f>'3_Atividade_METAS_Alta'!B114</f>
        <v>0</v>
      </c>
      <c r="G150" s="71"/>
      <c r="H150" s="71"/>
      <c r="I150" s="71"/>
      <c r="J150" s="71"/>
      <c r="K150" s="71"/>
      <c r="L150" s="71"/>
      <c r="M150" s="71"/>
      <c r="N150" s="71"/>
      <c r="O150" s="105"/>
    </row>
    <row r="151" spans="2:15" s="1" customFormat="1" x14ac:dyDescent="0.25">
      <c r="B151" s="317">
        <f>'3_Atividade_METAS_Alta'!B115</f>
        <v>0</v>
      </c>
      <c r="G151" s="71"/>
      <c r="H151" s="71"/>
      <c r="I151" s="71"/>
      <c r="J151" s="71"/>
      <c r="K151" s="71"/>
      <c r="L151" s="71"/>
      <c r="M151" s="71"/>
      <c r="N151" s="71"/>
      <c r="O151" s="105"/>
    </row>
    <row r="152" spans="2:15" s="1" customFormat="1" x14ac:dyDescent="0.25">
      <c r="B152" s="317">
        <f>'3_Atividade_METAS_Alta'!B116</f>
        <v>0</v>
      </c>
      <c r="G152" s="71"/>
      <c r="H152" s="71"/>
      <c r="I152" s="71"/>
      <c r="J152" s="71"/>
      <c r="K152" s="71"/>
      <c r="L152" s="71"/>
      <c r="M152" s="71"/>
      <c r="N152" s="72"/>
      <c r="O152" s="107"/>
    </row>
    <row r="153" spans="2:15" s="1" customFormat="1" x14ac:dyDescent="0.25">
      <c r="B153" s="75" t="s">
        <v>377</v>
      </c>
      <c r="O153" s="6"/>
    </row>
    <row r="154" spans="2:15" s="1" customFormat="1" x14ac:dyDescent="0.25">
      <c r="B154" s="317">
        <f>'3_Atividade_METAS_Alta'!B118</f>
        <v>0</v>
      </c>
      <c r="G154" s="71"/>
      <c r="H154" s="71"/>
      <c r="I154" s="71"/>
      <c r="J154" s="71"/>
      <c r="K154" s="71"/>
      <c r="L154" s="71"/>
      <c r="M154" s="71"/>
      <c r="N154" s="70"/>
      <c r="O154" s="103"/>
    </row>
    <row r="155" spans="2:15" s="1" customFormat="1" x14ac:dyDescent="0.25">
      <c r="B155" s="317">
        <f>'3_Atividade_METAS_Alta'!B119</f>
        <v>0</v>
      </c>
      <c r="G155" s="71"/>
      <c r="H155" s="71"/>
      <c r="I155" s="71"/>
      <c r="J155" s="71"/>
      <c r="K155" s="71"/>
      <c r="L155" s="71"/>
      <c r="M155" s="71"/>
      <c r="N155" s="71"/>
      <c r="O155" s="105"/>
    </row>
    <row r="156" spans="2:15" s="1" customFormat="1" x14ac:dyDescent="0.25">
      <c r="B156" s="317">
        <f>'3_Atividade_METAS_Alta'!B120</f>
        <v>0</v>
      </c>
      <c r="G156" s="71"/>
      <c r="H156" s="71"/>
      <c r="I156" s="71"/>
      <c r="J156" s="71"/>
      <c r="K156" s="71"/>
      <c r="L156" s="71"/>
      <c r="M156" s="71"/>
      <c r="N156" s="71"/>
      <c r="O156" s="105"/>
    </row>
    <row r="157" spans="2:15" s="1" customFormat="1" x14ac:dyDescent="0.25">
      <c r="B157" s="317">
        <f>'3_Atividade_METAS_Alta'!B121</f>
        <v>0</v>
      </c>
      <c r="G157" s="71"/>
      <c r="H157" s="71"/>
      <c r="I157" s="71"/>
      <c r="J157" s="71"/>
      <c r="K157" s="71"/>
      <c r="L157" s="71"/>
      <c r="M157" s="71"/>
      <c r="N157" s="71"/>
      <c r="O157" s="105"/>
    </row>
    <row r="158" spans="2:15" s="1" customFormat="1" x14ac:dyDescent="0.25">
      <c r="B158" s="317">
        <f>'3_Atividade_METAS_Alta'!B122</f>
        <v>0</v>
      </c>
      <c r="G158" s="71"/>
      <c r="H158" s="71"/>
      <c r="I158" s="71"/>
      <c r="J158" s="71"/>
      <c r="K158" s="71"/>
      <c r="L158" s="71"/>
      <c r="M158" s="71"/>
      <c r="N158" s="71"/>
      <c r="O158" s="105"/>
    </row>
    <row r="159" spans="2:15" s="1" customFormat="1" x14ac:dyDescent="0.25">
      <c r="B159" s="317">
        <f>'3_Atividade_METAS_Alta'!B123</f>
        <v>0</v>
      </c>
      <c r="G159" s="71"/>
      <c r="H159" s="71"/>
      <c r="I159" s="71"/>
      <c r="J159" s="71"/>
      <c r="K159" s="71"/>
      <c r="L159" s="71"/>
      <c r="M159" s="71"/>
      <c r="N159" s="71"/>
      <c r="O159" s="105"/>
    </row>
    <row r="160" spans="2:15" s="1" customFormat="1" x14ac:dyDescent="0.25">
      <c r="B160" s="317">
        <f>'3_Atividade_METAS_Alta'!B124</f>
        <v>0</v>
      </c>
      <c r="G160" s="71"/>
      <c r="H160" s="71"/>
      <c r="I160" s="71"/>
      <c r="J160" s="71"/>
      <c r="K160" s="71"/>
      <c r="L160" s="71"/>
      <c r="M160" s="71"/>
      <c r="N160" s="72"/>
      <c r="O160" s="107"/>
    </row>
    <row r="161" spans="2:15" s="1" customFormat="1" x14ac:dyDescent="0.25">
      <c r="B161" s="75" t="s">
        <v>381</v>
      </c>
      <c r="O161" s="6"/>
    </row>
    <row r="162" spans="2:15" s="1" customFormat="1" x14ac:dyDescent="0.25">
      <c r="B162" s="317">
        <f>'3_Atividade_METAS_Alta'!B126</f>
        <v>0</v>
      </c>
      <c r="G162" s="71"/>
      <c r="H162" s="71"/>
      <c r="I162" s="71"/>
      <c r="J162" s="71"/>
      <c r="K162" s="71"/>
      <c r="L162" s="71"/>
      <c r="M162" s="71"/>
      <c r="N162" s="70"/>
      <c r="O162" s="103"/>
    </row>
    <row r="163" spans="2:15" s="1" customFormat="1" x14ac:dyDescent="0.25">
      <c r="B163" s="317">
        <f>'3_Atividade_METAS_Alta'!B127</f>
        <v>0</v>
      </c>
      <c r="G163" s="71"/>
      <c r="H163" s="71"/>
      <c r="I163" s="71"/>
      <c r="J163" s="71"/>
      <c r="K163" s="71"/>
      <c r="L163" s="71"/>
      <c r="M163" s="71"/>
      <c r="N163" s="71"/>
      <c r="O163" s="105"/>
    </row>
    <row r="164" spans="2:15" s="1" customFormat="1" x14ac:dyDescent="0.25">
      <c r="B164" s="317">
        <f>'3_Atividade_METAS_Alta'!B128</f>
        <v>0</v>
      </c>
      <c r="G164" s="71"/>
      <c r="H164" s="71"/>
      <c r="I164" s="71"/>
      <c r="J164" s="71"/>
      <c r="K164" s="71"/>
      <c r="L164" s="71"/>
      <c r="M164" s="71"/>
      <c r="N164" s="71"/>
      <c r="O164" s="105"/>
    </row>
    <row r="165" spans="2:15" s="1" customFormat="1" x14ac:dyDescent="0.25">
      <c r="B165" s="317">
        <f>'3_Atividade_METAS_Alta'!B129</f>
        <v>0</v>
      </c>
      <c r="G165" s="71"/>
      <c r="H165" s="71"/>
      <c r="I165" s="71"/>
      <c r="J165" s="71"/>
      <c r="K165" s="71"/>
      <c r="L165" s="71"/>
      <c r="M165" s="71"/>
      <c r="N165" s="71"/>
      <c r="O165" s="105"/>
    </row>
    <row r="166" spans="2:15" s="1" customFormat="1" x14ac:dyDescent="0.25">
      <c r="B166" s="317">
        <f>'3_Atividade_METAS_Alta'!B130</f>
        <v>0</v>
      </c>
      <c r="G166" s="71"/>
      <c r="H166" s="71"/>
      <c r="I166" s="71"/>
      <c r="J166" s="71"/>
      <c r="K166" s="71"/>
      <c r="L166" s="71"/>
      <c r="M166" s="71"/>
      <c r="N166" s="71"/>
      <c r="O166" s="105"/>
    </row>
    <row r="167" spans="2:15" s="1" customFormat="1" x14ac:dyDescent="0.25">
      <c r="B167" s="317">
        <f>'3_Atividade_METAS_Alta'!B131</f>
        <v>0</v>
      </c>
      <c r="G167" s="71"/>
      <c r="H167" s="71"/>
      <c r="I167" s="71"/>
      <c r="J167" s="71"/>
      <c r="K167" s="71"/>
      <c r="L167" s="71"/>
      <c r="M167" s="71"/>
      <c r="N167" s="71"/>
      <c r="O167" s="105"/>
    </row>
    <row r="168" spans="2:15" s="1" customFormat="1" x14ac:dyDescent="0.25">
      <c r="B168" s="317">
        <f>'3_Atividade_METAS_Alta'!B132</f>
        <v>0</v>
      </c>
      <c r="G168" s="71"/>
      <c r="H168" s="71"/>
      <c r="I168" s="71"/>
      <c r="J168" s="71"/>
      <c r="K168" s="71"/>
      <c r="L168" s="71"/>
      <c r="M168" s="71"/>
      <c r="N168" s="72"/>
      <c r="O168" s="107"/>
    </row>
    <row r="169" spans="2:15" s="1" customFormat="1" x14ac:dyDescent="0.25">
      <c r="B169" s="75" t="s">
        <v>382</v>
      </c>
      <c r="O169" s="6"/>
    </row>
    <row r="170" spans="2:15" s="1" customFormat="1" x14ac:dyDescent="0.25">
      <c r="B170" s="317">
        <f>'3_Atividade_METAS_Alta'!B134</f>
        <v>0</v>
      </c>
      <c r="G170" s="71"/>
      <c r="H170" s="71"/>
      <c r="I170" s="71"/>
      <c r="J170" s="71"/>
      <c r="K170" s="71"/>
      <c r="L170" s="71"/>
      <c r="M170" s="71"/>
      <c r="N170" s="70"/>
      <c r="O170" s="103"/>
    </row>
    <row r="171" spans="2:15" s="1" customFormat="1" x14ac:dyDescent="0.25">
      <c r="B171" s="317">
        <f>'3_Atividade_METAS_Alta'!B135</f>
        <v>0</v>
      </c>
      <c r="G171" s="71"/>
      <c r="H171" s="71"/>
      <c r="I171" s="71"/>
      <c r="J171" s="71"/>
      <c r="K171" s="71"/>
      <c r="L171" s="71"/>
      <c r="M171" s="71"/>
      <c r="N171" s="71"/>
      <c r="O171" s="105"/>
    </row>
    <row r="172" spans="2:15" s="1" customFormat="1" x14ac:dyDescent="0.25">
      <c r="B172" s="317">
        <f>'3_Atividade_METAS_Alta'!B136</f>
        <v>0</v>
      </c>
      <c r="G172" s="71"/>
      <c r="H172" s="71"/>
      <c r="I172" s="71"/>
      <c r="J172" s="71"/>
      <c r="K172" s="71"/>
      <c r="L172" s="71"/>
      <c r="M172" s="71"/>
      <c r="N172" s="71"/>
      <c r="O172" s="105"/>
    </row>
    <row r="173" spans="2:15" s="1" customFormat="1" x14ac:dyDescent="0.25">
      <c r="B173" s="317">
        <f>'3_Atividade_METAS_Alta'!B137</f>
        <v>0</v>
      </c>
      <c r="G173" s="71"/>
      <c r="H173" s="71"/>
      <c r="I173" s="71"/>
      <c r="J173" s="71"/>
      <c r="K173" s="71"/>
      <c r="L173" s="71"/>
      <c r="M173" s="71"/>
      <c r="N173" s="71"/>
      <c r="O173" s="105"/>
    </row>
    <row r="174" spans="2:15" s="1" customFormat="1" x14ac:dyDescent="0.25">
      <c r="B174" s="317">
        <f>'3_Atividade_METAS_Alta'!B138</f>
        <v>0</v>
      </c>
      <c r="G174" s="71"/>
      <c r="H174" s="71"/>
      <c r="I174" s="71"/>
      <c r="J174" s="71"/>
      <c r="K174" s="71"/>
      <c r="L174" s="71"/>
      <c r="M174" s="71"/>
      <c r="N174" s="71"/>
      <c r="O174" s="105"/>
    </row>
    <row r="175" spans="2:15" s="1" customFormat="1" x14ac:dyDescent="0.25">
      <c r="B175" s="317">
        <f>'3_Atividade_METAS_Alta'!B141</f>
        <v>0</v>
      </c>
      <c r="G175" s="71"/>
      <c r="H175" s="71"/>
      <c r="I175" s="71"/>
      <c r="J175" s="71"/>
      <c r="K175" s="71"/>
      <c r="L175" s="71"/>
      <c r="M175" s="71"/>
      <c r="N175" s="71"/>
      <c r="O175" s="105"/>
    </row>
    <row r="176" spans="2:15" s="1" customFormat="1" x14ac:dyDescent="0.25">
      <c r="B176" s="317">
        <f>'3_Atividade_METAS_Alta'!B142</f>
        <v>0</v>
      </c>
      <c r="G176" s="71"/>
      <c r="H176" s="71"/>
      <c r="I176" s="71"/>
      <c r="J176" s="71"/>
      <c r="K176" s="71"/>
      <c r="L176" s="71"/>
      <c r="M176" s="71"/>
      <c r="N176" s="72"/>
      <c r="O176" s="107"/>
    </row>
    <row r="177" spans="2:15" s="1" customFormat="1" x14ac:dyDescent="0.25">
      <c r="B177" s="75" t="s">
        <v>384</v>
      </c>
      <c r="O177" s="6"/>
    </row>
    <row r="178" spans="2:15" s="1" customFormat="1" x14ac:dyDescent="0.25">
      <c r="B178" s="317">
        <f>'3_Atividade_METAS_Alta'!B144</f>
        <v>0</v>
      </c>
      <c r="G178" s="72"/>
      <c r="H178" s="72"/>
      <c r="I178" s="72"/>
      <c r="J178" s="72"/>
      <c r="K178" s="72"/>
      <c r="L178" s="72"/>
      <c r="M178" s="72"/>
      <c r="N178" s="188"/>
      <c r="O178" s="189"/>
    </row>
    <row r="179" spans="2:15" s="1" customFormat="1" x14ac:dyDescent="0.25">
      <c r="B179" s="75" t="s">
        <v>407</v>
      </c>
      <c r="O179" s="6"/>
    </row>
    <row r="180" spans="2:15" s="1" customFormat="1" x14ac:dyDescent="0.25">
      <c r="B180" s="317">
        <f>'3_Atividade_METAS_Alta'!B146</f>
        <v>0</v>
      </c>
      <c r="G180" s="70"/>
      <c r="H180" s="70"/>
      <c r="I180" s="70"/>
      <c r="J180" s="70"/>
      <c r="K180" s="70"/>
      <c r="L180" s="70"/>
      <c r="M180" s="70"/>
      <c r="N180" s="70"/>
      <c r="O180" s="103"/>
    </row>
    <row r="181" spans="2:15" s="1" customFormat="1" x14ac:dyDescent="0.25">
      <c r="B181" s="317">
        <f>'3_Atividade_METAS_Alta'!B147</f>
        <v>0</v>
      </c>
      <c r="G181" s="71"/>
      <c r="H181" s="71"/>
      <c r="I181" s="71"/>
      <c r="J181" s="71"/>
      <c r="K181" s="71"/>
      <c r="L181" s="71"/>
      <c r="M181" s="71"/>
      <c r="N181" s="71"/>
      <c r="O181" s="105"/>
    </row>
    <row r="182" spans="2:15" s="1" customFormat="1" x14ac:dyDescent="0.25">
      <c r="B182" s="317">
        <f>'3_Atividade_METAS_Alta'!B148</f>
        <v>0</v>
      </c>
      <c r="G182" s="71"/>
      <c r="H182" s="71"/>
      <c r="I182" s="71"/>
      <c r="J182" s="71"/>
      <c r="K182" s="71"/>
      <c r="L182" s="71"/>
      <c r="M182" s="71"/>
      <c r="N182" s="71"/>
      <c r="O182" s="105"/>
    </row>
    <row r="183" spans="2:15" s="1" customFormat="1" x14ac:dyDescent="0.25">
      <c r="B183" s="317">
        <f>'3_Atividade_METAS_Alta'!B149</f>
        <v>0</v>
      </c>
      <c r="G183" s="71"/>
      <c r="H183" s="71"/>
      <c r="I183" s="71"/>
      <c r="J183" s="71"/>
      <c r="K183" s="71"/>
      <c r="L183" s="71"/>
      <c r="M183" s="71"/>
      <c r="N183" s="71"/>
      <c r="O183" s="105"/>
    </row>
    <row r="184" spans="2:15" s="1" customFormat="1" x14ac:dyDescent="0.25">
      <c r="B184" s="317">
        <f>'3_Atividade_METAS_Alta'!B150</f>
        <v>0</v>
      </c>
      <c r="G184" s="71"/>
      <c r="H184" s="71"/>
      <c r="I184" s="71"/>
      <c r="J184" s="71"/>
      <c r="K184" s="71"/>
      <c r="L184" s="71"/>
      <c r="M184" s="71"/>
      <c r="N184" s="71"/>
      <c r="O184" s="105"/>
    </row>
    <row r="185" spans="2:15" s="1" customFormat="1" x14ac:dyDescent="0.25">
      <c r="B185" s="317">
        <f>'3_Atividade_METAS_Alta'!B151</f>
        <v>0</v>
      </c>
      <c r="G185" s="71"/>
      <c r="H185" s="71"/>
      <c r="I185" s="71"/>
      <c r="J185" s="71"/>
      <c r="K185" s="71"/>
      <c r="L185" s="71"/>
      <c r="M185" s="71"/>
      <c r="N185" s="71"/>
      <c r="O185" s="105"/>
    </row>
    <row r="186" spans="2:15" s="1" customFormat="1" x14ac:dyDescent="0.25">
      <c r="B186" s="317">
        <f>'3_Atividade_METAS_Alta'!B152</f>
        <v>0</v>
      </c>
      <c r="G186" s="71"/>
      <c r="H186" s="71"/>
      <c r="I186" s="71"/>
      <c r="J186" s="71"/>
      <c r="K186" s="71"/>
      <c r="L186" s="71"/>
      <c r="M186" s="71"/>
      <c r="N186" s="72"/>
      <c r="O186" s="107"/>
    </row>
    <row r="187" spans="2:15" s="1" customFormat="1" x14ac:dyDescent="0.25">
      <c r="B187" s="17"/>
      <c r="O187" s="6"/>
    </row>
    <row r="188" spans="2:15" s="1" customFormat="1" ht="30" customHeight="1" x14ac:dyDescent="0.25">
      <c r="B188" s="122" t="s">
        <v>410</v>
      </c>
      <c r="C188" s="132"/>
      <c r="D188" s="132"/>
      <c r="E188" s="132"/>
      <c r="F188" s="132"/>
      <c r="G188" s="306">
        <v>2023</v>
      </c>
      <c r="H188" s="306">
        <f t="shared" ref="H188:N188" si="7">+G188+1</f>
        <v>2024</v>
      </c>
      <c r="I188" s="306">
        <f t="shared" si="7"/>
        <v>2025</v>
      </c>
      <c r="J188" s="306">
        <f t="shared" si="7"/>
        <v>2026</v>
      </c>
      <c r="K188" s="306">
        <f t="shared" si="7"/>
        <v>2027</v>
      </c>
      <c r="L188" s="306">
        <f t="shared" si="7"/>
        <v>2028</v>
      </c>
      <c r="M188" s="306">
        <f t="shared" si="7"/>
        <v>2029</v>
      </c>
      <c r="N188" s="306">
        <f t="shared" si="7"/>
        <v>2030</v>
      </c>
      <c r="O188" s="302" t="s">
        <v>449</v>
      </c>
    </row>
    <row r="189" spans="2:15" s="1" customFormat="1" ht="4.9000000000000004" customHeight="1" x14ac:dyDescent="0.25">
      <c r="B189" s="75"/>
      <c r="G189" s="100"/>
      <c r="H189" s="100"/>
      <c r="I189" s="100"/>
      <c r="J189" s="100"/>
      <c r="K189" s="100"/>
      <c r="L189" s="100"/>
      <c r="M189" s="100"/>
      <c r="N189" s="100"/>
      <c r="O189" s="101"/>
    </row>
    <row r="190" spans="2:15" s="1" customFormat="1" x14ac:dyDescent="0.25">
      <c r="B190" s="35" t="s">
        <v>411</v>
      </c>
      <c r="G190" s="100"/>
      <c r="H190" s="100"/>
      <c r="I190" s="100"/>
      <c r="J190" s="100"/>
      <c r="K190" s="100"/>
      <c r="L190" s="100"/>
      <c r="M190" s="100"/>
      <c r="N190" s="100"/>
      <c r="O190" s="101"/>
    </row>
    <row r="191" spans="2:15" s="1" customFormat="1" x14ac:dyDescent="0.25">
      <c r="B191" s="50" t="s">
        <v>452</v>
      </c>
      <c r="G191" s="70"/>
      <c r="H191" s="70"/>
      <c r="I191" s="70"/>
      <c r="J191" s="70"/>
      <c r="K191" s="70"/>
      <c r="L191" s="70"/>
      <c r="M191" s="70"/>
      <c r="N191" s="70"/>
      <c r="O191" s="103"/>
    </row>
    <row r="192" spans="2:15" s="1" customFormat="1" ht="7.9" customHeight="1" x14ac:dyDescent="0.25">
      <c r="B192" s="17"/>
      <c r="O192" s="6"/>
    </row>
    <row r="193" spans="1:15" s="1" customFormat="1" x14ac:dyDescent="0.25">
      <c r="B193" s="31" t="s">
        <v>453</v>
      </c>
      <c r="G193" s="321"/>
      <c r="H193" s="321"/>
      <c r="I193" s="321"/>
      <c r="J193" s="321"/>
      <c r="K193" s="321"/>
      <c r="L193" s="321"/>
      <c r="M193" s="321"/>
      <c r="N193" s="321"/>
      <c r="O193" s="322"/>
    </row>
    <row r="194" spans="1:15" s="1" customFormat="1" x14ac:dyDescent="0.25">
      <c r="B194" s="50" t="s">
        <v>454</v>
      </c>
      <c r="G194" s="70"/>
      <c r="H194" s="70"/>
      <c r="I194" s="70"/>
      <c r="J194" s="70"/>
      <c r="K194" s="70"/>
      <c r="L194" s="70"/>
      <c r="M194" s="70"/>
      <c r="N194" s="70"/>
      <c r="O194" s="103"/>
    </row>
    <row r="195" spans="1:15" s="1" customFormat="1" x14ac:dyDescent="0.25">
      <c r="B195" s="50" t="s">
        <v>455</v>
      </c>
      <c r="G195" s="71"/>
      <c r="H195" s="71"/>
      <c r="I195" s="71"/>
      <c r="J195" s="71"/>
      <c r="K195" s="71"/>
      <c r="L195" s="71"/>
      <c r="M195" s="71"/>
      <c r="N195" s="71"/>
      <c r="O195" s="105"/>
    </row>
    <row r="196" spans="1:15" s="1" customFormat="1" x14ac:dyDescent="0.25">
      <c r="B196" s="50" t="s">
        <v>456</v>
      </c>
      <c r="G196" s="71"/>
      <c r="H196" s="71"/>
      <c r="I196" s="71"/>
      <c r="J196" s="71"/>
      <c r="K196" s="71"/>
      <c r="L196" s="71"/>
      <c r="M196" s="71"/>
      <c r="N196" s="71"/>
      <c r="O196" s="105"/>
    </row>
    <row r="197" spans="1:15" s="1" customFormat="1" ht="16.899999999999999" customHeight="1" x14ac:dyDescent="0.25">
      <c r="B197" s="50" t="s">
        <v>457</v>
      </c>
      <c r="G197" s="72"/>
      <c r="H197" s="72"/>
      <c r="I197" s="72"/>
      <c r="J197" s="72"/>
      <c r="K197" s="72"/>
      <c r="L197" s="72"/>
      <c r="M197" s="72"/>
      <c r="N197" s="72"/>
      <c r="O197" s="107"/>
    </row>
    <row r="198" spans="1:15" s="1" customFormat="1" ht="7.9" customHeight="1" x14ac:dyDescent="0.25">
      <c r="B198" s="17"/>
      <c r="O198" s="6"/>
    </row>
    <row r="199" spans="1:15" s="1" customFormat="1" x14ac:dyDescent="0.25">
      <c r="B199" s="35" t="s">
        <v>413</v>
      </c>
      <c r="G199" s="321">
        <f t="shared" ref="G199:O199" si="8">SUM(G200:G215)</f>
        <v>0</v>
      </c>
      <c r="H199" s="321">
        <f t="shared" si="8"/>
        <v>0</v>
      </c>
      <c r="I199" s="321">
        <f t="shared" si="8"/>
        <v>0</v>
      </c>
      <c r="J199" s="321">
        <f t="shared" si="8"/>
        <v>0</v>
      </c>
      <c r="K199" s="321">
        <f t="shared" si="8"/>
        <v>0</v>
      </c>
      <c r="L199" s="321">
        <f t="shared" si="8"/>
        <v>0</v>
      </c>
      <c r="M199" s="321">
        <f t="shared" si="8"/>
        <v>0</v>
      </c>
      <c r="N199" s="321">
        <f t="shared" si="8"/>
        <v>0</v>
      </c>
      <c r="O199" s="322">
        <f t="shared" si="8"/>
        <v>0</v>
      </c>
    </row>
    <row r="200" spans="1:15" s="1" customFormat="1" x14ac:dyDescent="0.25">
      <c r="B200" s="50" t="s">
        <v>414</v>
      </c>
      <c r="G200" s="70"/>
      <c r="H200" s="70"/>
      <c r="I200" s="70"/>
      <c r="J200" s="70"/>
      <c r="K200" s="70"/>
      <c r="L200" s="70"/>
      <c r="M200" s="70"/>
      <c r="N200" s="70"/>
      <c r="O200" s="103"/>
    </row>
    <row r="201" spans="1:15" s="1" customFormat="1" x14ac:dyDescent="0.25">
      <c r="B201" s="50" t="s">
        <v>415</v>
      </c>
      <c r="G201" s="71"/>
      <c r="H201" s="71"/>
      <c r="I201" s="71"/>
      <c r="J201" s="71"/>
      <c r="K201" s="71"/>
      <c r="L201" s="71"/>
      <c r="M201" s="71"/>
      <c r="N201" s="71"/>
      <c r="O201" s="105"/>
    </row>
    <row r="202" spans="1:15" s="1" customFormat="1" x14ac:dyDescent="0.25">
      <c r="B202" s="50" t="s">
        <v>416</v>
      </c>
      <c r="G202" s="70"/>
      <c r="H202" s="70"/>
      <c r="I202" s="70"/>
      <c r="J202" s="70"/>
      <c r="K202" s="70"/>
      <c r="L202" s="70"/>
      <c r="M202" s="70"/>
      <c r="N202" s="71"/>
      <c r="O202" s="105"/>
    </row>
    <row r="203" spans="1:15" s="1" customFormat="1" x14ac:dyDescent="0.25">
      <c r="A203" s="48"/>
      <c r="B203" s="50" t="s">
        <v>417</v>
      </c>
      <c r="G203" s="71"/>
      <c r="H203" s="71"/>
      <c r="I203" s="71"/>
      <c r="J203" s="71"/>
      <c r="K203" s="71"/>
      <c r="L203" s="71"/>
      <c r="M203" s="71"/>
      <c r="N203" s="71"/>
      <c r="O203" s="105"/>
    </row>
    <row r="204" spans="1:15" s="1" customFormat="1" x14ac:dyDescent="0.25">
      <c r="B204" s="50" t="s">
        <v>418</v>
      </c>
      <c r="G204" s="70"/>
      <c r="H204" s="70"/>
      <c r="I204" s="70"/>
      <c r="J204" s="70"/>
      <c r="K204" s="70"/>
      <c r="L204" s="70"/>
      <c r="M204" s="70"/>
      <c r="N204" s="71"/>
      <c r="O204" s="105"/>
    </row>
    <row r="205" spans="1:15" s="1" customFormat="1" x14ac:dyDescent="0.25">
      <c r="A205" s="48"/>
      <c r="B205" s="50" t="s">
        <v>419</v>
      </c>
      <c r="G205" s="71"/>
      <c r="H205" s="71"/>
      <c r="I205" s="71"/>
      <c r="J205" s="71"/>
      <c r="K205" s="71"/>
      <c r="L205" s="71"/>
      <c r="M205" s="71"/>
      <c r="N205" s="71"/>
      <c r="O205" s="105"/>
    </row>
    <row r="206" spans="1:15" s="1" customFormat="1" x14ac:dyDescent="0.25">
      <c r="A206" s="48"/>
      <c r="B206" s="50" t="s">
        <v>420</v>
      </c>
      <c r="G206" s="70"/>
      <c r="H206" s="70"/>
      <c r="I206" s="70"/>
      <c r="J206" s="70"/>
      <c r="K206" s="70"/>
      <c r="L206" s="70"/>
      <c r="M206" s="70"/>
      <c r="N206" s="71"/>
      <c r="O206" s="105"/>
    </row>
    <row r="207" spans="1:15" s="1" customFormat="1" x14ac:dyDescent="0.25">
      <c r="A207" s="48"/>
      <c r="B207" s="50" t="s">
        <v>421</v>
      </c>
      <c r="G207" s="71"/>
      <c r="H207" s="71"/>
      <c r="I207" s="71"/>
      <c r="J207" s="71"/>
      <c r="K207" s="71"/>
      <c r="L207" s="71"/>
      <c r="M207" s="71"/>
      <c r="N207" s="71"/>
      <c r="O207" s="105"/>
    </row>
    <row r="208" spans="1:15" s="1" customFormat="1" x14ac:dyDescent="0.25">
      <c r="B208" s="50" t="s">
        <v>422</v>
      </c>
      <c r="G208" s="70"/>
      <c r="H208" s="70"/>
      <c r="I208" s="70"/>
      <c r="J208" s="70"/>
      <c r="K208" s="70"/>
      <c r="L208" s="70"/>
      <c r="M208" s="70"/>
      <c r="N208" s="71"/>
      <c r="O208" s="105"/>
    </row>
    <row r="209" spans="1:16" s="1" customFormat="1" x14ac:dyDescent="0.25">
      <c r="B209" s="50" t="s">
        <v>423</v>
      </c>
      <c r="G209" s="71"/>
      <c r="H209" s="71"/>
      <c r="I209" s="71"/>
      <c r="J209" s="71"/>
      <c r="K209" s="71"/>
      <c r="L209" s="71"/>
      <c r="M209" s="71"/>
      <c r="N209" s="71"/>
      <c r="O209" s="105"/>
    </row>
    <row r="210" spans="1:16" s="1" customFormat="1" ht="31.9" customHeight="1" x14ac:dyDescent="0.25">
      <c r="B210" s="99" t="s">
        <v>424</v>
      </c>
      <c r="G210" s="70"/>
      <c r="H210" s="70"/>
      <c r="I210" s="70"/>
      <c r="J210" s="70"/>
      <c r="K210" s="70"/>
      <c r="L210" s="70"/>
      <c r="M210" s="70"/>
      <c r="N210" s="71"/>
      <c r="O210" s="105"/>
    </row>
    <row r="211" spans="1:16" s="1" customFormat="1" x14ac:dyDescent="0.25">
      <c r="B211" s="50" t="s">
        <v>396</v>
      </c>
      <c r="G211" s="71"/>
      <c r="H211" s="71"/>
      <c r="I211" s="71"/>
      <c r="J211" s="71"/>
      <c r="K211" s="71"/>
      <c r="L211" s="71"/>
      <c r="M211" s="71"/>
      <c r="N211" s="71"/>
      <c r="O211" s="105"/>
    </row>
    <row r="212" spans="1:16" s="1" customFormat="1" x14ac:dyDescent="0.25">
      <c r="B212" s="50" t="s">
        <v>395</v>
      </c>
      <c r="G212" s="70"/>
      <c r="H212" s="70"/>
      <c r="I212" s="70"/>
      <c r="J212" s="70"/>
      <c r="K212" s="70"/>
      <c r="L212" s="70"/>
      <c r="M212" s="70"/>
      <c r="N212" s="71"/>
      <c r="O212" s="105"/>
    </row>
    <row r="213" spans="1:16" s="1" customFormat="1" x14ac:dyDescent="0.25">
      <c r="B213" s="50" t="s">
        <v>399</v>
      </c>
      <c r="G213" s="71"/>
      <c r="H213" s="71"/>
      <c r="I213" s="71"/>
      <c r="J213" s="71"/>
      <c r="K213" s="71"/>
      <c r="L213" s="71"/>
      <c r="M213" s="71"/>
      <c r="N213" s="71"/>
      <c r="O213" s="105"/>
    </row>
    <row r="214" spans="1:16" s="1" customFormat="1" x14ac:dyDescent="0.25">
      <c r="B214" s="50" t="s">
        <v>400</v>
      </c>
      <c r="G214" s="70"/>
      <c r="H214" s="70"/>
      <c r="I214" s="70"/>
      <c r="J214" s="70"/>
      <c r="K214" s="70"/>
      <c r="L214" s="70"/>
      <c r="M214" s="70"/>
      <c r="N214" s="71"/>
      <c r="O214" s="105"/>
    </row>
    <row r="215" spans="1:16" s="1" customFormat="1" x14ac:dyDescent="0.25">
      <c r="B215" s="50" t="s">
        <v>425</v>
      </c>
      <c r="G215" s="71"/>
      <c r="H215" s="71"/>
      <c r="I215" s="71"/>
      <c r="J215" s="71"/>
      <c r="K215" s="71"/>
      <c r="L215" s="71"/>
      <c r="M215" s="71"/>
      <c r="N215" s="72"/>
      <c r="O215" s="107"/>
    </row>
    <row r="216" spans="1:16" s="1" customFormat="1" ht="7.9" customHeight="1" x14ac:dyDescent="0.25">
      <c r="B216" s="75"/>
      <c r="G216" s="52"/>
      <c r="H216" s="52"/>
      <c r="I216" s="52"/>
      <c r="J216" s="52"/>
      <c r="K216" s="52"/>
      <c r="L216" s="52"/>
      <c r="M216" s="52"/>
      <c r="N216" s="52"/>
      <c r="O216" s="124"/>
    </row>
    <row r="217" spans="1:16" s="1" customFormat="1" x14ac:dyDescent="0.25">
      <c r="B217" s="35" t="s">
        <v>426</v>
      </c>
      <c r="G217" s="71"/>
      <c r="H217" s="71"/>
      <c r="I217" s="71"/>
      <c r="J217" s="71"/>
      <c r="K217" s="71"/>
      <c r="L217" s="71"/>
      <c r="M217" s="71"/>
      <c r="N217" s="188"/>
      <c r="O217" s="189"/>
    </row>
    <row r="218" spans="1:16" s="1" customFormat="1" ht="7.9" customHeight="1" x14ac:dyDescent="0.25">
      <c r="B218" s="35"/>
      <c r="G218" s="44"/>
      <c r="H218" s="44"/>
      <c r="I218" s="44"/>
      <c r="J218" s="44"/>
      <c r="K218" s="44"/>
      <c r="L218" s="44"/>
      <c r="M218" s="44"/>
      <c r="N218" s="44"/>
      <c r="O218" s="125"/>
    </row>
    <row r="219" spans="1:16" s="1" customFormat="1" x14ac:dyDescent="0.25">
      <c r="B219" s="126" t="s">
        <v>427</v>
      </c>
      <c r="C219" s="26"/>
      <c r="D219" s="26"/>
      <c r="E219" s="26"/>
      <c r="F219" s="26"/>
      <c r="G219" s="117"/>
      <c r="H219" s="117"/>
      <c r="I219" s="117"/>
      <c r="J219" s="117"/>
      <c r="K219" s="117"/>
      <c r="L219" s="117"/>
      <c r="M219" s="117"/>
      <c r="N219" s="190"/>
      <c r="O219" s="191"/>
    </row>
    <row r="221" spans="1:16" x14ac:dyDescent="0.25">
      <c r="A221" t="s">
        <v>357</v>
      </c>
      <c r="B221" t="s">
        <v>357</v>
      </c>
      <c r="C221" t="s">
        <v>357</v>
      </c>
      <c r="D221" t="s">
        <v>357</v>
      </c>
      <c r="E221" t="s">
        <v>357</v>
      </c>
      <c r="F221" t="s">
        <v>357</v>
      </c>
      <c r="G221" t="s">
        <v>357</v>
      </c>
      <c r="H221" t="s">
        <v>357</v>
      </c>
      <c r="I221" t="s">
        <v>357</v>
      </c>
      <c r="J221" t="s">
        <v>357</v>
      </c>
      <c r="K221" t="s">
        <v>357</v>
      </c>
      <c r="L221" t="s">
        <v>357</v>
      </c>
      <c r="M221" t="s">
        <v>357</v>
      </c>
      <c r="N221" t="s">
        <v>357</v>
      </c>
      <c r="O221" t="s">
        <v>357</v>
      </c>
      <c r="P221" t="s">
        <v>357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2:B87" xr:uid="{00000000-0002-0000-1100-000000000000}">
      <formula1>Municípios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0070C0"/>
  </sheetPr>
  <dimension ref="A2:P257"/>
  <sheetViews>
    <sheetView showGridLines="0" zoomScale="85" zoomScaleNormal="85" workbookViewId="0">
      <pane ySplit="3" topLeftCell="A28" activePane="bottomLeft" state="frozen"/>
      <selection activeCell="B28" sqref="B28"/>
      <selection pane="bottomLeft" activeCell="A45" sqref="A45:XFD45"/>
    </sheetView>
  </sheetViews>
  <sheetFormatPr defaultColWidth="0" defaultRowHeight="15" customHeight="1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7" width="9.140625" hidden="1" customWidth="1"/>
    <col min="18" max="16384" width="9.140625" hidden="1"/>
  </cols>
  <sheetData>
    <row r="2" spans="2:15" s="2" customFormat="1" ht="30" customHeight="1" x14ac:dyDescent="0.25">
      <c r="B2" s="3" t="s">
        <v>441</v>
      </c>
      <c r="C2" s="197"/>
      <c r="D2" s="389" t="s">
        <v>442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/>
      <c r="C19" s="179"/>
      <c r="D19" s="323"/>
      <c r="E19" s="180"/>
      <c r="F19" s="129"/>
      <c r="G19" s="324"/>
      <c r="H19" s="324"/>
      <c r="I19" s="324"/>
      <c r="J19" s="324"/>
      <c r="K19" s="324"/>
      <c r="L19" s="324"/>
      <c r="M19" s="325"/>
      <c r="N19" s="325"/>
      <c r="O19" s="326"/>
    </row>
    <row r="20" spans="2:15" x14ac:dyDescent="0.25">
      <c r="B20" s="186"/>
      <c r="C20" s="181"/>
      <c r="D20" s="327"/>
      <c r="E20" s="182"/>
      <c r="F20" s="130"/>
      <c r="G20" s="328"/>
      <c r="H20" s="329"/>
      <c r="I20" s="329"/>
      <c r="J20" s="329"/>
      <c r="K20" s="329"/>
      <c r="L20" s="329"/>
      <c r="M20" s="329"/>
      <c r="N20" s="329"/>
      <c r="O20" s="330"/>
    </row>
    <row r="21" spans="2:15" x14ac:dyDescent="0.25">
      <c r="B21" s="186"/>
      <c r="C21" s="181"/>
      <c r="D21" s="327"/>
      <c r="E21" s="182"/>
      <c r="F21" s="130"/>
      <c r="G21" s="328"/>
      <c r="H21" s="329"/>
      <c r="I21" s="329"/>
      <c r="J21" s="329"/>
      <c r="K21" s="329"/>
      <c r="L21" s="329"/>
      <c r="M21" s="329"/>
      <c r="N21" s="329"/>
      <c r="O21" s="330"/>
    </row>
    <row r="22" spans="2:15" x14ac:dyDescent="0.25">
      <c r="B22" s="186"/>
      <c r="C22" s="181"/>
      <c r="D22" s="327"/>
      <c r="E22" s="182"/>
      <c r="F22" s="130"/>
      <c r="G22" s="324"/>
      <c r="H22" s="329"/>
      <c r="I22" s="329"/>
      <c r="J22" s="329"/>
      <c r="K22" s="329"/>
      <c r="L22" s="329"/>
      <c r="M22" s="329"/>
      <c r="N22" s="329"/>
      <c r="O22" s="330"/>
    </row>
    <row r="23" spans="2:15" x14ac:dyDescent="0.25">
      <c r="B23" s="186"/>
      <c r="C23" s="181"/>
      <c r="D23" s="327"/>
      <c r="E23" s="182"/>
      <c r="F23" s="130"/>
      <c r="G23" s="328"/>
      <c r="H23" s="329"/>
      <c r="I23" s="329"/>
      <c r="J23" s="329"/>
      <c r="K23" s="329"/>
      <c r="L23" s="329"/>
      <c r="M23" s="329"/>
      <c r="N23" s="329"/>
      <c r="O23" s="330"/>
    </row>
    <row r="24" spans="2:15" x14ac:dyDescent="0.25">
      <c r="B24" s="186"/>
      <c r="C24" s="181"/>
      <c r="D24" s="327"/>
      <c r="E24" s="182"/>
      <c r="F24" s="130"/>
      <c r="G24" s="328"/>
      <c r="H24" s="329"/>
      <c r="I24" s="329"/>
      <c r="J24" s="329"/>
      <c r="K24" s="329"/>
      <c r="L24" s="329"/>
      <c r="M24" s="329"/>
      <c r="N24" s="329"/>
      <c r="O24" s="330"/>
    </row>
    <row r="25" spans="2:15" x14ac:dyDescent="0.25">
      <c r="B25" s="186"/>
      <c r="C25" s="181"/>
      <c r="D25" s="327"/>
      <c r="E25" s="182"/>
      <c r="F25" s="130"/>
      <c r="G25" s="328"/>
      <c r="H25" s="329"/>
      <c r="I25" s="329"/>
      <c r="J25" s="329"/>
      <c r="K25" s="329"/>
      <c r="L25" s="329"/>
      <c r="M25" s="329"/>
      <c r="N25" s="329"/>
      <c r="O25" s="330"/>
    </row>
    <row r="26" spans="2:15" x14ac:dyDescent="0.25">
      <c r="B26" s="186"/>
      <c r="C26" s="181"/>
      <c r="D26" s="327"/>
      <c r="E26" s="182"/>
      <c r="F26" s="130"/>
      <c r="G26" s="328"/>
      <c r="H26" s="329"/>
      <c r="I26" s="329"/>
      <c r="J26" s="329"/>
      <c r="K26" s="329"/>
      <c r="L26" s="329"/>
      <c r="M26" s="329"/>
      <c r="N26" s="329"/>
      <c r="O26" s="330"/>
    </row>
    <row r="27" spans="2:15" x14ac:dyDescent="0.25">
      <c r="B27" s="186"/>
      <c r="C27" s="181"/>
      <c r="D27" s="327"/>
      <c r="E27" s="182"/>
      <c r="F27" s="130"/>
      <c r="G27" s="328"/>
      <c r="H27" s="329"/>
      <c r="I27" s="329"/>
      <c r="J27" s="329"/>
      <c r="K27" s="329"/>
      <c r="L27" s="329"/>
      <c r="M27" s="329"/>
      <c r="N27" s="329"/>
      <c r="O27" s="330"/>
    </row>
    <row r="28" spans="2:15" x14ac:dyDescent="0.25">
      <c r="B28" s="186"/>
      <c r="C28" s="181"/>
      <c r="D28" s="327"/>
      <c r="E28" s="182"/>
      <c r="F28" s="130"/>
      <c r="G28" s="328"/>
      <c r="H28" s="329"/>
      <c r="I28" s="329"/>
      <c r="J28" s="329"/>
      <c r="K28" s="329"/>
      <c r="L28" s="329"/>
      <c r="M28" s="329"/>
      <c r="N28" s="329"/>
      <c r="O28" s="330"/>
    </row>
    <row r="29" spans="2:15" x14ac:dyDescent="0.25">
      <c r="B29" s="186"/>
      <c r="C29" s="181"/>
      <c r="D29" s="327"/>
      <c r="E29" s="182"/>
      <c r="F29" s="130"/>
      <c r="G29" s="328"/>
      <c r="H29" s="329"/>
      <c r="I29" s="329"/>
      <c r="J29" s="329"/>
      <c r="K29" s="329"/>
      <c r="L29" s="329"/>
      <c r="M29" s="329"/>
      <c r="N29" s="329"/>
      <c r="O29" s="330"/>
    </row>
    <row r="30" spans="2:15" x14ac:dyDescent="0.25">
      <c r="B30" s="186"/>
      <c r="C30" s="181"/>
      <c r="D30" s="327"/>
      <c r="E30" s="182"/>
      <c r="F30" s="130"/>
      <c r="G30" s="328"/>
      <c r="H30" s="329"/>
      <c r="I30" s="329"/>
      <c r="J30" s="329"/>
      <c r="K30" s="329"/>
      <c r="L30" s="329"/>
      <c r="M30" s="329"/>
      <c r="N30" s="329"/>
      <c r="O30" s="330"/>
    </row>
    <row r="31" spans="2:15" x14ac:dyDescent="0.25">
      <c r="B31" s="186"/>
      <c r="C31" s="181"/>
      <c r="D31" s="327"/>
      <c r="E31" s="182"/>
      <c r="F31" s="130"/>
      <c r="G31" s="328"/>
      <c r="H31" s="329"/>
      <c r="I31" s="329"/>
      <c r="J31" s="329"/>
      <c r="K31" s="329"/>
      <c r="L31" s="329"/>
      <c r="M31" s="329"/>
      <c r="N31" s="329"/>
      <c r="O31" s="330"/>
    </row>
    <row r="32" spans="2:15" x14ac:dyDescent="0.25">
      <c r="B32" s="186"/>
      <c r="C32" s="181"/>
      <c r="D32" s="327"/>
      <c r="E32" s="182"/>
      <c r="F32" s="130"/>
      <c r="G32" s="328"/>
      <c r="H32" s="329"/>
      <c r="I32" s="329"/>
      <c r="J32" s="329"/>
      <c r="K32" s="329"/>
      <c r="L32" s="329"/>
      <c r="M32" s="329"/>
      <c r="N32" s="329"/>
      <c r="O32" s="330"/>
    </row>
    <row r="33" spans="2:15" x14ac:dyDescent="0.25">
      <c r="B33" s="186"/>
      <c r="C33" s="181"/>
      <c r="D33" s="327"/>
      <c r="E33" s="182"/>
      <c r="F33" s="130"/>
      <c r="G33" s="328"/>
      <c r="H33" s="329"/>
      <c r="I33" s="329"/>
      <c r="J33" s="329"/>
      <c r="K33" s="329"/>
      <c r="L33" s="329"/>
      <c r="M33" s="329"/>
      <c r="N33" s="329"/>
      <c r="O33" s="330"/>
    </row>
    <row r="34" spans="2:15" x14ac:dyDescent="0.25">
      <c r="B34" s="186"/>
      <c r="C34" s="181"/>
      <c r="D34" s="327"/>
      <c r="E34" s="182"/>
      <c r="F34" s="130"/>
      <c r="G34" s="328"/>
      <c r="H34" s="329"/>
      <c r="I34" s="329"/>
      <c r="J34" s="329"/>
      <c r="K34" s="329"/>
      <c r="L34" s="329"/>
      <c r="M34" s="329"/>
      <c r="N34" s="329"/>
      <c r="O34" s="330"/>
    </row>
    <row r="35" spans="2:15" x14ac:dyDescent="0.25">
      <c r="B35" s="186"/>
      <c r="C35" s="181"/>
      <c r="D35" s="327"/>
      <c r="E35" s="182"/>
      <c r="F35" s="130"/>
      <c r="G35" s="328"/>
      <c r="H35" s="329"/>
      <c r="I35" s="329"/>
      <c r="J35" s="329"/>
      <c r="K35" s="329"/>
      <c r="L35" s="329"/>
      <c r="M35" s="329"/>
      <c r="N35" s="329"/>
      <c r="O35" s="330"/>
    </row>
    <row r="36" spans="2:15" x14ac:dyDescent="0.25">
      <c r="B36" s="186"/>
      <c r="C36" s="181"/>
      <c r="D36" s="327"/>
      <c r="E36" s="182"/>
      <c r="F36" s="130"/>
      <c r="G36" s="328"/>
      <c r="H36" s="329"/>
      <c r="I36" s="329"/>
      <c r="J36" s="329"/>
      <c r="K36" s="329"/>
      <c r="L36" s="329"/>
      <c r="M36" s="329"/>
      <c r="N36" s="329"/>
      <c r="O36" s="330"/>
    </row>
    <row r="37" spans="2:15" x14ac:dyDescent="0.25">
      <c r="B37" s="186"/>
      <c r="C37" s="181"/>
      <c r="D37" s="327"/>
      <c r="E37" s="182"/>
      <c r="F37" s="130"/>
      <c r="G37" s="328"/>
      <c r="H37" s="329"/>
      <c r="I37" s="329"/>
      <c r="J37" s="329"/>
      <c r="K37" s="329"/>
      <c r="L37" s="329"/>
      <c r="M37" s="329"/>
      <c r="N37" s="329"/>
      <c r="O37" s="330"/>
    </row>
    <row r="38" spans="2:15" x14ac:dyDescent="0.25">
      <c r="B38" s="186"/>
      <c r="C38" s="181"/>
      <c r="D38" s="327"/>
      <c r="E38" s="182"/>
      <c r="F38" s="130"/>
      <c r="G38" s="328"/>
      <c r="H38" s="329"/>
      <c r="I38" s="329"/>
      <c r="J38" s="329"/>
      <c r="K38" s="329"/>
      <c r="L38" s="329"/>
      <c r="M38" s="329"/>
      <c r="N38" s="329"/>
      <c r="O38" s="330"/>
    </row>
    <row r="39" spans="2:15" x14ac:dyDescent="0.25">
      <c r="B39" s="186"/>
      <c r="C39" s="181"/>
      <c r="D39" s="327"/>
      <c r="E39" s="182"/>
      <c r="F39" s="130"/>
      <c r="G39" s="328"/>
      <c r="H39" s="329"/>
      <c r="I39" s="329"/>
      <c r="J39" s="329"/>
      <c r="K39" s="329"/>
      <c r="L39" s="329"/>
      <c r="M39" s="329"/>
      <c r="N39" s="329"/>
      <c r="O39" s="330"/>
    </row>
    <row r="40" spans="2:15" x14ac:dyDescent="0.25">
      <c r="B40" s="186"/>
      <c r="C40" s="181"/>
      <c r="D40" s="327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27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27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3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5" spans="2:15" ht="27" customHeight="1" x14ac:dyDescent="0.25">
      <c r="B45" s="29" t="s">
        <v>450</v>
      </c>
      <c r="C45" s="43"/>
      <c r="D45" s="43"/>
      <c r="E45" s="30"/>
      <c r="F45" s="30"/>
      <c r="G45" s="306"/>
      <c r="H45" s="306"/>
      <c r="I45" s="306"/>
      <c r="J45" s="306"/>
      <c r="K45" s="306"/>
      <c r="L45" s="306"/>
      <c r="M45" s="306"/>
      <c r="N45" s="306"/>
      <c r="O45" s="307"/>
    </row>
    <row r="46" spans="2:15" ht="4.9000000000000004" customHeight="1" x14ac:dyDescent="0.25">
      <c r="B46" s="24"/>
      <c r="O46" s="23"/>
    </row>
    <row r="47" spans="2:15" s="1" customFormat="1" ht="30" customHeight="1" x14ac:dyDescent="0.25">
      <c r="B47" s="4" t="s">
        <v>451</v>
      </c>
      <c r="C47" s="132"/>
      <c r="D47" s="132"/>
      <c r="E47" s="132"/>
      <c r="F47" s="132"/>
      <c r="G47" s="306">
        <v>2023</v>
      </c>
      <c r="H47" s="306">
        <f t="shared" ref="H47:N47" si="1">+G47+1</f>
        <v>2024</v>
      </c>
      <c r="I47" s="306">
        <f t="shared" si="1"/>
        <v>2025</v>
      </c>
      <c r="J47" s="306">
        <f t="shared" si="1"/>
        <v>2026</v>
      </c>
      <c r="K47" s="306">
        <f t="shared" si="1"/>
        <v>2027</v>
      </c>
      <c r="L47" s="306">
        <f t="shared" si="1"/>
        <v>2028</v>
      </c>
      <c r="M47" s="306">
        <f t="shared" si="1"/>
        <v>2029</v>
      </c>
      <c r="N47" s="306">
        <f t="shared" si="1"/>
        <v>2030</v>
      </c>
      <c r="O47" s="302" t="s">
        <v>449</v>
      </c>
    </row>
    <row r="48" spans="2:15" s="1" customFormat="1" ht="4.9000000000000004" customHeight="1" x14ac:dyDescent="0.25">
      <c r="B48" s="17"/>
      <c r="O48" s="6"/>
    </row>
    <row r="49" spans="2:15" s="1" customFormat="1" x14ac:dyDescent="0.25">
      <c r="B49" s="31" t="s">
        <v>388</v>
      </c>
      <c r="G49" s="310">
        <f t="shared" ref="G49:O49" si="2">SUM(G52:G87)</f>
        <v>0</v>
      </c>
      <c r="H49" s="310">
        <f t="shared" si="2"/>
        <v>0</v>
      </c>
      <c r="I49" s="310">
        <f t="shared" si="2"/>
        <v>0</v>
      </c>
      <c r="J49" s="310">
        <f t="shared" si="2"/>
        <v>0</v>
      </c>
      <c r="K49" s="310">
        <f t="shared" si="2"/>
        <v>0</v>
      </c>
      <c r="L49" s="310">
        <f t="shared" si="2"/>
        <v>0</v>
      </c>
      <c r="M49" s="310">
        <f t="shared" si="2"/>
        <v>0</v>
      </c>
      <c r="N49" s="310">
        <f t="shared" si="2"/>
        <v>0</v>
      </c>
      <c r="O49" s="311">
        <f t="shared" si="2"/>
        <v>0</v>
      </c>
    </row>
    <row r="50" spans="2:15" s="1" customFormat="1" ht="3" customHeight="1" x14ac:dyDescent="0.25">
      <c r="B50" s="14"/>
      <c r="G50" s="21"/>
      <c r="H50" s="21"/>
      <c r="I50" s="21"/>
      <c r="J50" s="21"/>
      <c r="K50" s="21"/>
      <c r="L50" s="21"/>
      <c r="M50" s="21"/>
      <c r="N50" s="21"/>
      <c r="O50" s="33"/>
    </row>
    <row r="51" spans="2:15" s="1" customFormat="1" x14ac:dyDescent="0.25">
      <c r="B51" s="5" t="s">
        <v>389</v>
      </c>
      <c r="G51"/>
      <c r="N51" s="21"/>
      <c r="O51" s="33"/>
    </row>
    <row r="52" spans="2:15" s="1" customFormat="1" x14ac:dyDescent="0.25">
      <c r="B52" s="102"/>
      <c r="G52" s="70"/>
      <c r="H52" s="70"/>
      <c r="I52" s="70"/>
      <c r="J52" s="70"/>
      <c r="K52" s="70"/>
      <c r="L52" s="70"/>
      <c r="M52" s="70"/>
      <c r="N52" s="70"/>
      <c r="O52" s="103"/>
    </row>
    <row r="53" spans="2:15" s="1" customFormat="1" x14ac:dyDescent="0.25">
      <c r="B53" s="104"/>
      <c r="G53" s="70"/>
      <c r="H53" s="71"/>
      <c r="I53" s="71"/>
      <c r="J53" s="71"/>
      <c r="K53" s="71"/>
      <c r="L53" s="71"/>
      <c r="M53" s="71"/>
      <c r="N53" s="71"/>
      <c r="O53" s="105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1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6"/>
      <c r="G87" s="72"/>
      <c r="H87" s="72"/>
      <c r="I87" s="72"/>
      <c r="J87" s="72"/>
      <c r="K87" s="72"/>
      <c r="L87" s="72"/>
      <c r="M87" s="72"/>
      <c r="N87" s="72"/>
      <c r="O87" s="107"/>
    </row>
    <row r="88" spans="2:15" s="1" customFormat="1" ht="4.9000000000000004" customHeight="1" x14ac:dyDescent="0.25">
      <c r="B88" s="31"/>
      <c r="G88" s="21"/>
      <c r="H88" s="21"/>
      <c r="I88" s="21"/>
      <c r="J88" s="21"/>
      <c r="K88" s="21"/>
      <c r="L88" s="21"/>
      <c r="M88" s="21"/>
      <c r="N88" s="21"/>
      <c r="O88" s="33"/>
    </row>
    <row r="89" spans="2:15" s="1" customFormat="1" x14ac:dyDescent="0.25">
      <c r="B89" s="31" t="s">
        <v>390</v>
      </c>
      <c r="G89" s="310">
        <f t="shared" ref="G89:O89" si="3">SUM(G90:G95,G132:G138,G140:G141)</f>
        <v>0</v>
      </c>
      <c r="H89" s="310">
        <f t="shared" si="3"/>
        <v>0</v>
      </c>
      <c r="I89" s="310">
        <f t="shared" si="3"/>
        <v>0</v>
      </c>
      <c r="J89" s="310">
        <f t="shared" si="3"/>
        <v>0</v>
      </c>
      <c r="K89" s="310">
        <f t="shared" si="3"/>
        <v>0</v>
      </c>
      <c r="L89" s="310">
        <f t="shared" si="3"/>
        <v>0</v>
      </c>
      <c r="M89" s="310">
        <f t="shared" si="3"/>
        <v>0</v>
      </c>
      <c r="N89" s="310">
        <f t="shared" si="3"/>
        <v>0</v>
      </c>
      <c r="O89" s="311">
        <f t="shared" si="3"/>
        <v>0</v>
      </c>
    </row>
    <row r="90" spans="2:15" s="1" customFormat="1" x14ac:dyDescent="0.25">
      <c r="B90" s="5" t="s">
        <v>391</v>
      </c>
      <c r="E90"/>
      <c r="G90" s="72"/>
      <c r="H90" s="72"/>
      <c r="I90" s="72"/>
      <c r="J90" s="72"/>
      <c r="K90" s="72"/>
      <c r="L90" s="72"/>
      <c r="M90" s="72"/>
      <c r="N90" s="70"/>
      <c r="O90" s="103"/>
    </row>
    <row r="91" spans="2:15" s="1" customFormat="1" x14ac:dyDescent="0.25">
      <c r="B91" s="5" t="s">
        <v>392</v>
      </c>
      <c r="G91" s="72"/>
      <c r="H91" s="72"/>
      <c r="I91" s="72"/>
      <c r="J91" s="72"/>
      <c r="K91" s="72"/>
      <c r="L91" s="72"/>
      <c r="M91" s="72"/>
      <c r="N91" s="71"/>
      <c r="O91" s="105"/>
    </row>
    <row r="92" spans="2:15" s="1" customFormat="1" x14ac:dyDescent="0.25">
      <c r="B92" s="5" t="s">
        <v>393</v>
      </c>
      <c r="G92" s="72"/>
      <c r="H92" s="72"/>
      <c r="I92" s="72"/>
      <c r="J92" s="72"/>
      <c r="K92" s="72"/>
      <c r="L92" s="72"/>
      <c r="M92" s="72"/>
      <c r="N92" s="72"/>
      <c r="O92" s="107"/>
    </row>
    <row r="93" spans="2:15" s="1" customFormat="1" x14ac:dyDescent="0.25">
      <c r="B93" s="50" t="s">
        <v>394</v>
      </c>
      <c r="O93" s="6"/>
    </row>
    <row r="94" spans="2:15" s="1" customFormat="1" ht="3" customHeight="1" x14ac:dyDescent="0.25">
      <c r="B94" s="14"/>
      <c r="G94" s="21"/>
      <c r="H94" s="21"/>
      <c r="I94" s="21"/>
      <c r="J94" s="21"/>
      <c r="K94" s="21"/>
      <c r="L94" s="21"/>
      <c r="M94" s="21"/>
      <c r="N94" s="21"/>
      <c r="O94" s="33"/>
    </row>
    <row r="95" spans="2:15" s="1" customFormat="1" x14ac:dyDescent="0.25">
      <c r="B95" s="34" t="s">
        <v>389</v>
      </c>
      <c r="E95"/>
      <c r="G95" s="310">
        <f t="shared" ref="G95:O95" si="4">SUM(G96:G131)</f>
        <v>0</v>
      </c>
      <c r="H95" s="310">
        <f t="shared" si="4"/>
        <v>0</v>
      </c>
      <c r="I95" s="310">
        <f t="shared" si="4"/>
        <v>0</v>
      </c>
      <c r="J95" s="310">
        <f t="shared" si="4"/>
        <v>0</v>
      </c>
      <c r="K95" s="310">
        <f t="shared" si="4"/>
        <v>0</v>
      </c>
      <c r="L95" s="310">
        <f t="shared" si="4"/>
        <v>0</v>
      </c>
      <c r="M95" s="310">
        <f t="shared" si="4"/>
        <v>0</v>
      </c>
      <c r="N95" s="310">
        <f t="shared" si="4"/>
        <v>0</v>
      </c>
      <c r="O95" s="311">
        <f t="shared" si="4"/>
        <v>0</v>
      </c>
    </row>
    <row r="96" spans="2:15" s="1" customFormat="1" x14ac:dyDescent="0.25">
      <c r="B96" s="335">
        <f t="shared" ref="B96:B131" si="5">B52</f>
        <v>0</v>
      </c>
      <c r="G96" s="70"/>
      <c r="H96" s="70"/>
      <c r="I96" s="70"/>
      <c r="J96" s="70"/>
      <c r="K96" s="70"/>
      <c r="L96" s="70"/>
      <c r="M96" s="70"/>
      <c r="N96" s="70"/>
      <c r="O96" s="103"/>
    </row>
    <row r="97" spans="2:15" s="1" customFormat="1" x14ac:dyDescent="0.25">
      <c r="B97" s="336">
        <f t="shared" si="5"/>
        <v>0</v>
      </c>
      <c r="G97" s="71"/>
      <c r="H97" s="71"/>
      <c r="I97" s="71"/>
      <c r="J97" s="71"/>
      <c r="K97" s="71"/>
      <c r="L97" s="71"/>
      <c r="M97" s="71"/>
      <c r="N97" s="71"/>
      <c r="O97" s="105"/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7">
        <f t="shared" si="5"/>
        <v>0</v>
      </c>
      <c r="G131" s="72"/>
      <c r="H131" s="72"/>
      <c r="I131" s="72"/>
      <c r="J131" s="72"/>
      <c r="K131" s="72"/>
      <c r="L131" s="72"/>
      <c r="M131" s="72"/>
      <c r="N131" s="71"/>
      <c r="O131" s="105"/>
    </row>
    <row r="132" spans="2:15" s="1" customFormat="1" x14ac:dyDescent="0.25">
      <c r="B132" s="5" t="s">
        <v>395</v>
      </c>
      <c r="E132"/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396</v>
      </c>
      <c r="G133" s="72"/>
      <c r="H133" s="72"/>
      <c r="I133" s="72"/>
      <c r="J133" s="72"/>
      <c r="K133" s="72"/>
      <c r="L133" s="72"/>
      <c r="M133" s="72"/>
      <c r="N133" s="71"/>
      <c r="O133" s="105"/>
    </row>
    <row r="134" spans="2:15" s="1" customFormat="1" x14ac:dyDescent="0.25">
      <c r="B134" s="5" t="s">
        <v>397</v>
      </c>
      <c r="G134" s="72"/>
      <c r="H134" s="72"/>
      <c r="I134" s="72"/>
      <c r="J134" s="72"/>
      <c r="K134" s="72"/>
      <c r="L134" s="72"/>
      <c r="M134" s="72"/>
      <c r="N134" s="71"/>
      <c r="O134" s="105"/>
    </row>
    <row r="135" spans="2:15" s="1" customFormat="1" x14ac:dyDescent="0.25">
      <c r="B135" s="5" t="s">
        <v>398</v>
      </c>
      <c r="G135" s="72"/>
      <c r="H135" s="72"/>
      <c r="I135" s="72"/>
      <c r="J135" s="72"/>
      <c r="K135" s="72"/>
      <c r="L135" s="72"/>
      <c r="M135" s="72"/>
      <c r="N135" s="71"/>
      <c r="O135" s="105"/>
    </row>
    <row r="136" spans="2:15" s="1" customFormat="1" x14ac:dyDescent="0.25">
      <c r="B136" s="5" t="s">
        <v>399</v>
      </c>
      <c r="G136" s="72"/>
      <c r="H136" s="72"/>
      <c r="I136" s="72"/>
      <c r="J136" s="72"/>
      <c r="K136" s="72"/>
      <c r="L136" s="72"/>
      <c r="M136" s="72"/>
      <c r="N136" s="71"/>
      <c r="O136" s="105"/>
    </row>
    <row r="137" spans="2:15" s="1" customFormat="1" x14ac:dyDescent="0.25">
      <c r="B137" s="5" t="s">
        <v>400</v>
      </c>
      <c r="G137" s="72"/>
      <c r="H137" s="72"/>
      <c r="I137" s="72"/>
      <c r="J137" s="72"/>
      <c r="K137" s="72"/>
      <c r="L137" s="72"/>
      <c r="M137" s="72"/>
      <c r="N137" s="71"/>
      <c r="O137" s="105"/>
    </row>
    <row r="138" spans="2:15" s="1" customFormat="1" x14ac:dyDescent="0.25">
      <c r="B138" s="5" t="s">
        <v>401</v>
      </c>
      <c r="G138" s="72"/>
      <c r="H138" s="72"/>
      <c r="I138" s="72"/>
      <c r="J138" s="72"/>
      <c r="K138" s="72"/>
      <c r="L138" s="72"/>
      <c r="M138" s="72"/>
      <c r="N138" s="72"/>
      <c r="O138" s="107"/>
    </row>
    <row r="139" spans="2:15" s="1" customFormat="1" x14ac:dyDescent="0.25">
      <c r="B139" s="50" t="s">
        <v>72</v>
      </c>
      <c r="G139" s="21"/>
      <c r="H139" s="21"/>
      <c r="I139" s="21"/>
      <c r="J139" s="21"/>
      <c r="K139" s="21"/>
      <c r="L139" s="21"/>
      <c r="M139" s="21"/>
      <c r="N139" s="21"/>
      <c r="O139" s="33"/>
    </row>
    <row r="140" spans="2:15" s="1" customFormat="1" x14ac:dyDescent="0.25">
      <c r="B140" s="338"/>
      <c r="G140" s="70"/>
      <c r="H140" s="70"/>
      <c r="I140" s="70"/>
      <c r="J140" s="70"/>
      <c r="K140" s="70"/>
      <c r="L140" s="70"/>
      <c r="M140" s="70"/>
      <c r="N140" s="70"/>
      <c r="O140" s="103"/>
    </row>
    <row r="141" spans="2:15" s="1" customFormat="1" x14ac:dyDescent="0.25">
      <c r="B141" s="313"/>
      <c r="G141" s="71"/>
      <c r="H141" s="71"/>
      <c r="I141" s="71"/>
      <c r="J141" s="71"/>
      <c r="K141" s="71"/>
      <c r="L141" s="71"/>
      <c r="M141" s="71"/>
      <c r="N141" s="72"/>
      <c r="O141" s="107"/>
    </row>
    <row r="142" spans="2:15" s="1" customFormat="1" x14ac:dyDescent="0.25">
      <c r="B142" s="45"/>
      <c r="G142" s="21"/>
      <c r="H142" s="21"/>
      <c r="I142" s="21"/>
      <c r="J142" s="21"/>
      <c r="K142" s="21"/>
      <c r="L142" s="21"/>
      <c r="M142" s="21"/>
      <c r="N142" s="21"/>
      <c r="O142" s="33"/>
    </row>
    <row r="143" spans="2:15" s="1" customFormat="1" ht="30" customHeight="1" x14ac:dyDescent="0.25">
      <c r="B143" s="29" t="s">
        <v>406</v>
      </c>
      <c r="C143" s="132"/>
      <c r="D143" s="132"/>
      <c r="E143" s="132"/>
      <c r="F143" s="132"/>
      <c r="G143" s="306">
        <v>2023</v>
      </c>
      <c r="H143" s="306">
        <f t="shared" ref="H143:N143" si="6">+G143+1</f>
        <v>2024</v>
      </c>
      <c r="I143" s="306">
        <f t="shared" si="6"/>
        <v>2025</v>
      </c>
      <c r="J143" s="306">
        <f t="shared" si="6"/>
        <v>2026</v>
      </c>
      <c r="K143" s="306">
        <f t="shared" si="6"/>
        <v>2027</v>
      </c>
      <c r="L143" s="306">
        <f t="shared" si="6"/>
        <v>2028</v>
      </c>
      <c r="M143" s="306">
        <f t="shared" si="6"/>
        <v>2029</v>
      </c>
      <c r="N143" s="306">
        <f t="shared" si="6"/>
        <v>2030</v>
      </c>
      <c r="O143" s="302" t="s">
        <v>449</v>
      </c>
    </row>
    <row r="144" spans="2:15" s="1" customFormat="1" x14ac:dyDescent="0.25">
      <c r="B144" s="116"/>
      <c r="O144" s="6"/>
    </row>
    <row r="145" spans="2:15" s="1" customFormat="1" x14ac:dyDescent="0.25">
      <c r="B145" s="75" t="s">
        <v>376</v>
      </c>
      <c r="O145" s="6"/>
    </row>
    <row r="146" spans="2:15" s="1" customFormat="1" x14ac:dyDescent="0.25">
      <c r="B146" s="317">
        <f>'3_Atividade_METAS_Alta'!B110</f>
        <v>0</v>
      </c>
      <c r="G146" s="71"/>
      <c r="H146" s="71"/>
      <c r="I146" s="71"/>
      <c r="J146" s="71"/>
      <c r="K146" s="71"/>
      <c r="L146" s="71"/>
      <c r="M146" s="71"/>
      <c r="N146" s="70"/>
      <c r="O146" s="103"/>
    </row>
    <row r="147" spans="2:15" s="1" customFormat="1" x14ac:dyDescent="0.25">
      <c r="B147" s="317">
        <f>'3_Atividade_METAS_Alta'!B111</f>
        <v>0</v>
      </c>
      <c r="G147" s="71"/>
      <c r="H147" s="71"/>
      <c r="I147" s="71"/>
      <c r="J147" s="71"/>
      <c r="K147" s="71"/>
      <c r="L147" s="71"/>
      <c r="M147" s="71"/>
      <c r="N147" s="71"/>
      <c r="O147" s="105"/>
    </row>
    <row r="148" spans="2:15" s="1" customFormat="1" x14ac:dyDescent="0.25">
      <c r="B148" s="317">
        <f>'3_Atividade_METAS_Alta'!B112</f>
        <v>0</v>
      </c>
      <c r="G148" s="71"/>
      <c r="H148" s="71"/>
      <c r="I148" s="71"/>
      <c r="J148" s="71"/>
      <c r="K148" s="71"/>
      <c r="L148" s="71"/>
      <c r="M148" s="71"/>
      <c r="N148" s="71"/>
      <c r="O148" s="105"/>
    </row>
    <row r="149" spans="2:15" s="1" customFormat="1" x14ac:dyDescent="0.25">
      <c r="B149" s="317">
        <f>'3_Atividade_METAS_Alta'!B113</f>
        <v>0</v>
      </c>
      <c r="G149" s="71"/>
      <c r="H149" s="71"/>
      <c r="I149" s="71"/>
      <c r="J149" s="71"/>
      <c r="K149" s="71"/>
      <c r="L149" s="71"/>
      <c r="M149" s="71"/>
      <c r="N149" s="71"/>
      <c r="O149" s="105"/>
    </row>
    <row r="150" spans="2:15" s="1" customFormat="1" x14ac:dyDescent="0.25">
      <c r="B150" s="317">
        <f>'3_Atividade_METAS_Alta'!B114</f>
        <v>0</v>
      </c>
      <c r="G150" s="71"/>
      <c r="H150" s="71"/>
      <c r="I150" s="71"/>
      <c r="J150" s="71"/>
      <c r="K150" s="71"/>
      <c r="L150" s="71"/>
      <c r="M150" s="71"/>
      <c r="N150" s="71"/>
      <c r="O150" s="105"/>
    </row>
    <row r="151" spans="2:15" s="1" customFormat="1" x14ac:dyDescent="0.25">
      <c r="B151" s="317">
        <f>'3_Atividade_METAS_Alta'!B115</f>
        <v>0</v>
      </c>
      <c r="G151" s="71"/>
      <c r="H151" s="71"/>
      <c r="I151" s="71"/>
      <c r="J151" s="71"/>
      <c r="K151" s="71"/>
      <c r="L151" s="71"/>
      <c r="M151" s="71"/>
      <c r="N151" s="71"/>
      <c r="O151" s="105"/>
    </row>
    <row r="152" spans="2:15" s="1" customFormat="1" x14ac:dyDescent="0.25">
      <c r="B152" s="317">
        <f>'3_Atividade_METAS_Alta'!B116</f>
        <v>0</v>
      </c>
      <c r="G152" s="71"/>
      <c r="H152" s="71"/>
      <c r="I152" s="71"/>
      <c r="J152" s="71"/>
      <c r="K152" s="71"/>
      <c r="L152" s="71"/>
      <c r="M152" s="71"/>
      <c r="N152" s="72"/>
      <c r="O152" s="107"/>
    </row>
    <row r="153" spans="2:15" s="1" customFormat="1" x14ac:dyDescent="0.25">
      <c r="B153" s="75" t="s">
        <v>377</v>
      </c>
      <c r="O153" s="6"/>
    </row>
    <row r="154" spans="2:15" s="1" customFormat="1" x14ac:dyDescent="0.25">
      <c r="B154" s="317">
        <f>'3_Atividade_METAS_Alta'!B118</f>
        <v>0</v>
      </c>
      <c r="G154" s="71"/>
      <c r="H154" s="71"/>
      <c r="I154" s="71"/>
      <c r="J154" s="71"/>
      <c r="K154" s="71"/>
      <c r="L154" s="71"/>
      <c r="M154" s="71"/>
      <c r="N154" s="70"/>
      <c r="O154" s="103"/>
    </row>
    <row r="155" spans="2:15" s="1" customFormat="1" x14ac:dyDescent="0.25">
      <c r="B155" s="317">
        <f>'3_Atividade_METAS_Alta'!B119</f>
        <v>0</v>
      </c>
      <c r="G155" s="71"/>
      <c r="H155" s="71"/>
      <c r="I155" s="71"/>
      <c r="J155" s="71"/>
      <c r="K155" s="71"/>
      <c r="L155" s="71"/>
      <c r="M155" s="71"/>
      <c r="N155" s="71"/>
      <c r="O155" s="105"/>
    </row>
    <row r="156" spans="2:15" s="1" customFormat="1" x14ac:dyDescent="0.25">
      <c r="B156" s="317">
        <f>'3_Atividade_METAS_Alta'!B120</f>
        <v>0</v>
      </c>
      <c r="G156" s="71"/>
      <c r="H156" s="71"/>
      <c r="I156" s="71"/>
      <c r="J156" s="71"/>
      <c r="K156" s="71"/>
      <c r="L156" s="71"/>
      <c r="M156" s="71"/>
      <c r="N156" s="71"/>
      <c r="O156" s="105"/>
    </row>
    <row r="157" spans="2:15" s="1" customFormat="1" x14ac:dyDescent="0.25">
      <c r="B157" s="317">
        <f>'3_Atividade_METAS_Alta'!B121</f>
        <v>0</v>
      </c>
      <c r="G157" s="71"/>
      <c r="H157" s="71"/>
      <c r="I157" s="71"/>
      <c r="J157" s="71"/>
      <c r="K157" s="71"/>
      <c r="L157" s="71"/>
      <c r="M157" s="71"/>
      <c r="N157" s="71"/>
      <c r="O157" s="105"/>
    </row>
    <row r="158" spans="2:15" s="1" customFormat="1" x14ac:dyDescent="0.25">
      <c r="B158" s="317">
        <f>'3_Atividade_METAS_Alta'!B122</f>
        <v>0</v>
      </c>
      <c r="G158" s="71"/>
      <c r="H158" s="71"/>
      <c r="I158" s="71"/>
      <c r="J158" s="71"/>
      <c r="K158" s="71"/>
      <c r="L158" s="71"/>
      <c r="M158" s="71"/>
      <c r="N158" s="71"/>
      <c r="O158" s="105"/>
    </row>
    <row r="159" spans="2:15" s="1" customFormat="1" x14ac:dyDescent="0.25">
      <c r="B159" s="317">
        <f>'3_Atividade_METAS_Alta'!B123</f>
        <v>0</v>
      </c>
      <c r="G159" s="71"/>
      <c r="H159" s="71"/>
      <c r="I159" s="71"/>
      <c r="J159" s="71"/>
      <c r="K159" s="71"/>
      <c r="L159" s="71"/>
      <c r="M159" s="71"/>
      <c r="N159" s="71"/>
      <c r="O159" s="105"/>
    </row>
    <row r="160" spans="2:15" s="1" customFormat="1" x14ac:dyDescent="0.25">
      <c r="B160" s="317">
        <f>'3_Atividade_METAS_Alta'!B124</f>
        <v>0</v>
      </c>
      <c r="G160" s="71"/>
      <c r="H160" s="71"/>
      <c r="I160" s="71"/>
      <c r="J160" s="71"/>
      <c r="K160" s="71"/>
      <c r="L160" s="71"/>
      <c r="M160" s="71"/>
      <c r="N160" s="72"/>
      <c r="O160" s="107"/>
    </row>
    <row r="161" spans="2:15" s="1" customFormat="1" x14ac:dyDescent="0.25">
      <c r="B161" s="75" t="s">
        <v>381</v>
      </c>
      <c r="O161" s="6"/>
    </row>
    <row r="162" spans="2:15" s="1" customFormat="1" x14ac:dyDescent="0.25">
      <c r="B162" s="317">
        <f>'3_Atividade_METAS_Alta'!B126</f>
        <v>0</v>
      </c>
      <c r="G162" s="71"/>
      <c r="H162" s="71"/>
      <c r="I162" s="71"/>
      <c r="J162" s="71"/>
      <c r="K162" s="71"/>
      <c r="L162" s="71"/>
      <c r="M162" s="71"/>
      <c r="N162" s="70"/>
      <c r="O162" s="103"/>
    </row>
    <row r="163" spans="2:15" s="1" customFormat="1" x14ac:dyDescent="0.25">
      <c r="B163" s="317">
        <f>'3_Atividade_METAS_Alta'!B127</f>
        <v>0</v>
      </c>
      <c r="G163" s="71"/>
      <c r="H163" s="71"/>
      <c r="I163" s="71"/>
      <c r="J163" s="71"/>
      <c r="K163" s="71"/>
      <c r="L163" s="71"/>
      <c r="M163" s="71"/>
      <c r="N163" s="71"/>
      <c r="O163" s="105"/>
    </row>
    <row r="164" spans="2:15" s="1" customFormat="1" x14ac:dyDescent="0.25">
      <c r="B164" s="317">
        <f>'3_Atividade_METAS_Alta'!B128</f>
        <v>0</v>
      </c>
      <c r="G164" s="71"/>
      <c r="H164" s="71"/>
      <c r="I164" s="71"/>
      <c r="J164" s="71"/>
      <c r="K164" s="71"/>
      <c r="L164" s="71"/>
      <c r="M164" s="71"/>
      <c r="N164" s="71"/>
      <c r="O164" s="105"/>
    </row>
    <row r="165" spans="2:15" s="1" customFormat="1" x14ac:dyDescent="0.25">
      <c r="B165" s="317">
        <f>'3_Atividade_METAS_Alta'!B129</f>
        <v>0</v>
      </c>
      <c r="G165" s="71"/>
      <c r="H165" s="71"/>
      <c r="I165" s="71"/>
      <c r="J165" s="71"/>
      <c r="K165" s="71"/>
      <c r="L165" s="71"/>
      <c r="M165" s="71"/>
      <c r="N165" s="71"/>
      <c r="O165" s="105"/>
    </row>
    <row r="166" spans="2:15" s="1" customFormat="1" x14ac:dyDescent="0.25">
      <c r="B166" s="317">
        <f>'3_Atividade_METAS_Alta'!B130</f>
        <v>0</v>
      </c>
      <c r="G166" s="71"/>
      <c r="H166" s="71"/>
      <c r="I166" s="71"/>
      <c r="J166" s="71"/>
      <c r="K166" s="71"/>
      <c r="L166" s="71"/>
      <c r="M166" s="71"/>
      <c r="N166" s="71"/>
      <c r="O166" s="105"/>
    </row>
    <row r="167" spans="2:15" s="1" customFormat="1" x14ac:dyDescent="0.25">
      <c r="B167" s="317">
        <f>'3_Atividade_METAS_Alta'!B131</f>
        <v>0</v>
      </c>
      <c r="G167" s="71"/>
      <c r="H167" s="71"/>
      <c r="I167" s="71"/>
      <c r="J167" s="71"/>
      <c r="K167" s="71"/>
      <c r="L167" s="71"/>
      <c r="M167" s="71"/>
      <c r="N167" s="71"/>
      <c r="O167" s="105"/>
    </row>
    <row r="168" spans="2:15" s="1" customFormat="1" x14ac:dyDescent="0.25">
      <c r="B168" s="317">
        <f>'3_Atividade_METAS_Alta'!B132</f>
        <v>0</v>
      </c>
      <c r="G168" s="71"/>
      <c r="H168" s="71"/>
      <c r="I168" s="71"/>
      <c r="J168" s="71"/>
      <c r="K168" s="71"/>
      <c r="L168" s="71"/>
      <c r="M168" s="71"/>
      <c r="N168" s="72"/>
      <c r="O168" s="107"/>
    </row>
    <row r="169" spans="2:15" s="1" customFormat="1" x14ac:dyDescent="0.25">
      <c r="B169" s="75" t="s">
        <v>382</v>
      </c>
      <c r="O169" s="6"/>
    </row>
    <row r="170" spans="2:15" s="1" customFormat="1" x14ac:dyDescent="0.25">
      <c r="B170" s="317">
        <f>'3_Atividade_METAS_Alta'!B134</f>
        <v>0</v>
      </c>
      <c r="G170" s="71"/>
      <c r="H170" s="71"/>
      <c r="I170" s="71"/>
      <c r="J170" s="71"/>
      <c r="K170" s="71"/>
      <c r="L170" s="71"/>
      <c r="M170" s="71"/>
      <c r="N170" s="70"/>
      <c r="O170" s="103"/>
    </row>
    <row r="171" spans="2:15" s="1" customFormat="1" x14ac:dyDescent="0.25">
      <c r="B171" s="317">
        <f>'3_Atividade_METAS_Alta'!B135</f>
        <v>0</v>
      </c>
      <c r="G171" s="71"/>
      <c r="H171" s="71"/>
      <c r="I171" s="71"/>
      <c r="J171" s="71"/>
      <c r="K171" s="71"/>
      <c r="L171" s="71"/>
      <c r="M171" s="71"/>
      <c r="N171" s="71"/>
      <c r="O171" s="105"/>
    </row>
    <row r="172" spans="2:15" s="1" customFormat="1" x14ac:dyDescent="0.25">
      <c r="B172" s="317">
        <f>'3_Atividade_METAS_Alta'!B136</f>
        <v>0</v>
      </c>
      <c r="G172" s="71"/>
      <c r="H172" s="71"/>
      <c r="I172" s="71"/>
      <c r="J172" s="71"/>
      <c r="K172" s="71"/>
      <c r="L172" s="71"/>
      <c r="M172" s="71"/>
      <c r="N172" s="71"/>
      <c r="O172" s="105"/>
    </row>
    <row r="173" spans="2:15" s="1" customFormat="1" x14ac:dyDescent="0.25">
      <c r="B173" s="317">
        <f>'3_Atividade_METAS_Alta'!B137</f>
        <v>0</v>
      </c>
      <c r="G173" s="71"/>
      <c r="H173" s="71"/>
      <c r="I173" s="71"/>
      <c r="J173" s="71"/>
      <c r="K173" s="71"/>
      <c r="L173" s="71"/>
      <c r="M173" s="71"/>
      <c r="N173" s="71"/>
      <c r="O173" s="105"/>
    </row>
    <row r="174" spans="2:15" s="1" customFormat="1" x14ac:dyDescent="0.25">
      <c r="B174" s="317">
        <f>'3_Atividade_METAS_Alta'!B138</f>
        <v>0</v>
      </c>
      <c r="G174" s="71"/>
      <c r="H174" s="71"/>
      <c r="I174" s="71"/>
      <c r="J174" s="71"/>
      <c r="K174" s="71"/>
      <c r="L174" s="71"/>
      <c r="M174" s="71"/>
      <c r="N174" s="71"/>
      <c r="O174" s="105"/>
    </row>
    <row r="175" spans="2:15" s="1" customFormat="1" x14ac:dyDescent="0.25">
      <c r="B175" s="317">
        <f>'3_Atividade_METAS_Alta'!B141</f>
        <v>0</v>
      </c>
      <c r="G175" s="71"/>
      <c r="H175" s="71"/>
      <c r="I175" s="71"/>
      <c r="J175" s="71"/>
      <c r="K175" s="71"/>
      <c r="L175" s="71"/>
      <c r="M175" s="71"/>
      <c r="N175" s="71"/>
      <c r="O175" s="105"/>
    </row>
    <row r="176" spans="2:15" s="1" customFormat="1" x14ac:dyDescent="0.25">
      <c r="B176" s="317">
        <f>'3_Atividade_METAS_Alta'!B142</f>
        <v>0</v>
      </c>
      <c r="G176" s="71"/>
      <c r="H176" s="71"/>
      <c r="I176" s="71"/>
      <c r="J176" s="71"/>
      <c r="K176" s="71"/>
      <c r="L176" s="71"/>
      <c r="M176" s="71"/>
      <c r="N176" s="72"/>
      <c r="O176" s="107"/>
    </row>
    <row r="177" spans="2:15" s="1" customFormat="1" x14ac:dyDescent="0.25">
      <c r="B177" s="75" t="s">
        <v>384</v>
      </c>
      <c r="O177" s="6"/>
    </row>
    <row r="178" spans="2:15" s="1" customFormat="1" x14ac:dyDescent="0.25">
      <c r="B178" s="317">
        <f>'3_Atividade_METAS_Alta'!B144</f>
        <v>0</v>
      </c>
      <c r="G178" s="72"/>
      <c r="H178" s="72"/>
      <c r="I178" s="72"/>
      <c r="J178" s="72"/>
      <c r="K178" s="72"/>
      <c r="L178" s="72"/>
      <c r="M178" s="72"/>
      <c r="N178" s="188"/>
      <c r="O178" s="189"/>
    </row>
    <row r="179" spans="2:15" s="1" customFormat="1" x14ac:dyDescent="0.25">
      <c r="B179" s="75" t="s">
        <v>407</v>
      </c>
      <c r="O179" s="6"/>
    </row>
    <row r="180" spans="2:15" s="1" customFormat="1" x14ac:dyDescent="0.25">
      <c r="B180" s="317">
        <f>'3_Atividade_METAS_Alta'!B146</f>
        <v>0</v>
      </c>
      <c r="G180" s="70"/>
      <c r="H180" s="70"/>
      <c r="I180" s="70"/>
      <c r="J180" s="70"/>
      <c r="K180" s="70"/>
      <c r="L180" s="70"/>
      <c r="M180" s="70"/>
      <c r="N180" s="70"/>
      <c r="O180" s="103"/>
    </row>
    <row r="181" spans="2:15" s="1" customFormat="1" x14ac:dyDescent="0.25">
      <c r="B181" s="317">
        <f>'3_Atividade_METAS_Alta'!B147</f>
        <v>0</v>
      </c>
      <c r="G181" s="71"/>
      <c r="H181" s="71"/>
      <c r="I181" s="71"/>
      <c r="J181" s="71"/>
      <c r="K181" s="71"/>
      <c r="L181" s="71"/>
      <c r="M181" s="71"/>
      <c r="N181" s="71"/>
      <c r="O181" s="105"/>
    </row>
    <row r="182" spans="2:15" s="1" customFormat="1" x14ac:dyDescent="0.25">
      <c r="B182" s="317">
        <f>'3_Atividade_METAS_Alta'!B148</f>
        <v>0</v>
      </c>
      <c r="G182" s="71"/>
      <c r="H182" s="71"/>
      <c r="I182" s="71"/>
      <c r="J182" s="71"/>
      <c r="K182" s="71"/>
      <c r="L182" s="71"/>
      <c r="M182" s="71"/>
      <c r="N182" s="71"/>
      <c r="O182" s="105"/>
    </row>
    <row r="183" spans="2:15" s="1" customFormat="1" x14ac:dyDescent="0.25">
      <c r="B183" s="317">
        <f>'3_Atividade_METAS_Alta'!B149</f>
        <v>0</v>
      </c>
      <c r="G183" s="71"/>
      <c r="H183" s="71"/>
      <c r="I183" s="71"/>
      <c r="J183" s="71"/>
      <c r="K183" s="71"/>
      <c r="L183" s="71"/>
      <c r="M183" s="71"/>
      <c r="N183" s="71"/>
      <c r="O183" s="105"/>
    </row>
    <row r="184" spans="2:15" s="1" customFormat="1" x14ac:dyDescent="0.25">
      <c r="B184" s="317">
        <f>'3_Atividade_METAS_Alta'!B150</f>
        <v>0</v>
      </c>
      <c r="G184" s="71"/>
      <c r="H184" s="71"/>
      <c r="I184" s="71"/>
      <c r="J184" s="71"/>
      <c r="K184" s="71"/>
      <c r="L184" s="71"/>
      <c r="M184" s="71"/>
      <c r="N184" s="71"/>
      <c r="O184" s="105"/>
    </row>
    <row r="185" spans="2:15" s="1" customFormat="1" x14ac:dyDescent="0.25">
      <c r="B185" s="317">
        <f>'3_Atividade_METAS_Alta'!B151</f>
        <v>0</v>
      </c>
      <c r="G185" s="71"/>
      <c r="H185" s="71"/>
      <c r="I185" s="71"/>
      <c r="J185" s="71"/>
      <c r="K185" s="71"/>
      <c r="L185" s="71"/>
      <c r="M185" s="71"/>
      <c r="N185" s="71"/>
      <c r="O185" s="105"/>
    </row>
    <row r="186" spans="2:15" s="1" customFormat="1" x14ac:dyDescent="0.25">
      <c r="B186" s="317">
        <f>'3_Atividade_METAS_Alta'!B152</f>
        <v>0</v>
      </c>
      <c r="G186" s="71"/>
      <c r="H186" s="71"/>
      <c r="I186" s="71"/>
      <c r="J186" s="71"/>
      <c r="K186" s="71"/>
      <c r="L186" s="71"/>
      <c r="M186" s="71"/>
      <c r="N186" s="72"/>
      <c r="O186" s="107"/>
    </row>
    <row r="187" spans="2:15" s="1" customFormat="1" x14ac:dyDescent="0.25">
      <c r="B187" s="17"/>
      <c r="O187" s="6"/>
    </row>
    <row r="188" spans="2:15" s="1" customFormat="1" ht="30" customHeight="1" x14ac:dyDescent="0.25">
      <c r="B188" s="122" t="s">
        <v>410</v>
      </c>
      <c r="C188" s="132"/>
      <c r="D188" s="132"/>
      <c r="E188" s="132"/>
      <c r="F188" s="132"/>
      <c r="G188" s="306">
        <v>2023</v>
      </c>
      <c r="H188" s="306">
        <f t="shared" ref="H188:N188" si="7">+G188+1</f>
        <v>2024</v>
      </c>
      <c r="I188" s="306">
        <f t="shared" si="7"/>
        <v>2025</v>
      </c>
      <c r="J188" s="306">
        <f t="shared" si="7"/>
        <v>2026</v>
      </c>
      <c r="K188" s="306">
        <f t="shared" si="7"/>
        <v>2027</v>
      </c>
      <c r="L188" s="306">
        <f t="shared" si="7"/>
        <v>2028</v>
      </c>
      <c r="M188" s="306">
        <f t="shared" si="7"/>
        <v>2029</v>
      </c>
      <c r="N188" s="306">
        <f t="shared" si="7"/>
        <v>2030</v>
      </c>
      <c r="O188" s="302" t="s">
        <v>449</v>
      </c>
    </row>
    <row r="189" spans="2:15" s="1" customFormat="1" ht="4.9000000000000004" customHeight="1" x14ac:dyDescent="0.25">
      <c r="B189" s="75"/>
      <c r="G189" s="100"/>
      <c r="H189" s="100"/>
      <c r="I189" s="100"/>
      <c r="J189" s="100"/>
      <c r="K189" s="100"/>
      <c r="L189" s="100"/>
      <c r="M189" s="100"/>
      <c r="N189" s="100"/>
      <c r="O189" s="101"/>
    </row>
    <row r="190" spans="2:15" s="1" customFormat="1" x14ac:dyDescent="0.25">
      <c r="B190" s="35" t="s">
        <v>411</v>
      </c>
      <c r="G190" s="100"/>
      <c r="H190" s="100"/>
      <c r="I190" s="100"/>
      <c r="J190" s="100"/>
      <c r="K190" s="100"/>
      <c r="L190" s="100"/>
      <c r="M190" s="100"/>
      <c r="N190" s="100"/>
      <c r="O190" s="101"/>
    </row>
    <row r="191" spans="2:15" s="1" customFormat="1" x14ac:dyDescent="0.25">
      <c r="B191" s="50" t="s">
        <v>458</v>
      </c>
      <c r="G191" s="70"/>
      <c r="H191" s="70"/>
      <c r="I191" s="70"/>
      <c r="J191" s="70"/>
      <c r="K191" s="70"/>
      <c r="L191" s="70"/>
      <c r="M191" s="70"/>
      <c r="N191" s="70"/>
      <c r="O191" s="103"/>
    </row>
    <row r="192" spans="2:15" s="1" customFormat="1" ht="7.9" customHeight="1" x14ac:dyDescent="0.25">
      <c r="B192" s="17"/>
      <c r="O192" s="6"/>
    </row>
    <row r="193" spans="1:15" s="1" customFormat="1" x14ac:dyDescent="0.25">
      <c r="B193" s="31" t="s">
        <v>453</v>
      </c>
      <c r="G193" s="321"/>
      <c r="H193" s="321"/>
      <c r="I193" s="321"/>
      <c r="J193" s="321"/>
      <c r="K193" s="321"/>
      <c r="L193" s="321"/>
      <c r="M193" s="321"/>
      <c r="N193" s="321"/>
      <c r="O193" s="322"/>
    </row>
    <row r="194" spans="1:15" s="1" customFormat="1" x14ac:dyDescent="0.25">
      <c r="B194" s="50" t="s">
        <v>454</v>
      </c>
      <c r="G194" s="70"/>
      <c r="H194" s="70"/>
      <c r="I194" s="70"/>
      <c r="J194" s="70"/>
      <c r="K194" s="70"/>
      <c r="L194" s="70"/>
      <c r="M194" s="70"/>
      <c r="N194" s="70"/>
      <c r="O194" s="103"/>
    </row>
    <row r="195" spans="1:15" s="1" customFormat="1" x14ac:dyDescent="0.25">
      <c r="B195" s="50" t="s">
        <v>455</v>
      </c>
      <c r="G195" s="71"/>
      <c r="H195" s="71"/>
      <c r="I195" s="71"/>
      <c r="J195" s="71"/>
      <c r="K195" s="71"/>
      <c r="L195" s="71"/>
      <c r="M195" s="71"/>
      <c r="N195" s="71"/>
      <c r="O195" s="105"/>
    </row>
    <row r="196" spans="1:15" s="1" customFormat="1" x14ac:dyDescent="0.25">
      <c r="B196" s="50" t="s">
        <v>456</v>
      </c>
      <c r="G196" s="71"/>
      <c r="H196" s="71"/>
      <c r="I196" s="71"/>
      <c r="J196" s="71"/>
      <c r="K196" s="71"/>
      <c r="L196" s="71"/>
      <c r="M196" s="71"/>
      <c r="N196" s="71"/>
      <c r="O196" s="105"/>
    </row>
    <row r="197" spans="1:15" s="1" customFormat="1" ht="16.899999999999999" customHeight="1" x14ac:dyDescent="0.25">
      <c r="B197" s="50" t="s">
        <v>457</v>
      </c>
      <c r="G197" s="72"/>
      <c r="H197" s="72"/>
      <c r="I197" s="72"/>
      <c r="J197" s="72"/>
      <c r="K197" s="72"/>
      <c r="L197" s="72"/>
      <c r="M197" s="72"/>
      <c r="N197" s="72"/>
      <c r="O197" s="107"/>
    </row>
    <row r="198" spans="1:15" s="1" customFormat="1" ht="7.9" customHeight="1" x14ac:dyDescent="0.25">
      <c r="B198" s="17"/>
      <c r="O198" s="6"/>
    </row>
    <row r="199" spans="1:15" s="1" customFormat="1" x14ac:dyDescent="0.25">
      <c r="B199" s="35" t="s">
        <v>413</v>
      </c>
      <c r="G199" s="321">
        <f t="shared" ref="G199:O199" si="8">SUM(G200:G215)</f>
        <v>0</v>
      </c>
      <c r="H199" s="321">
        <f t="shared" si="8"/>
        <v>0</v>
      </c>
      <c r="I199" s="321">
        <f t="shared" si="8"/>
        <v>0</v>
      </c>
      <c r="J199" s="321">
        <f t="shared" si="8"/>
        <v>0</v>
      </c>
      <c r="K199" s="321">
        <f t="shared" si="8"/>
        <v>0</v>
      </c>
      <c r="L199" s="321">
        <f t="shared" si="8"/>
        <v>0</v>
      </c>
      <c r="M199" s="321">
        <f t="shared" si="8"/>
        <v>0</v>
      </c>
      <c r="N199" s="321">
        <f t="shared" si="8"/>
        <v>0</v>
      </c>
      <c r="O199" s="322">
        <f t="shared" si="8"/>
        <v>0</v>
      </c>
    </row>
    <row r="200" spans="1:15" s="1" customFormat="1" x14ac:dyDescent="0.25">
      <c r="B200" s="50" t="s">
        <v>414</v>
      </c>
      <c r="G200" s="70"/>
      <c r="H200" s="70"/>
      <c r="I200" s="70"/>
      <c r="J200" s="70"/>
      <c r="K200" s="70"/>
      <c r="L200" s="70"/>
      <c r="M200" s="70"/>
      <c r="N200" s="70"/>
      <c r="O200" s="103"/>
    </row>
    <row r="201" spans="1:15" s="1" customFormat="1" x14ac:dyDescent="0.25">
      <c r="B201" s="50" t="s">
        <v>415</v>
      </c>
      <c r="G201" s="71"/>
      <c r="H201" s="71"/>
      <c r="I201" s="71"/>
      <c r="J201" s="71"/>
      <c r="K201" s="71"/>
      <c r="L201" s="71"/>
      <c r="M201" s="71"/>
      <c r="N201" s="71"/>
      <c r="O201" s="105"/>
    </row>
    <row r="202" spans="1:15" s="1" customFormat="1" x14ac:dyDescent="0.25">
      <c r="B202" s="50" t="s">
        <v>416</v>
      </c>
      <c r="G202" s="70"/>
      <c r="H202" s="70"/>
      <c r="I202" s="70"/>
      <c r="J202" s="70"/>
      <c r="K202" s="70"/>
      <c r="L202" s="70"/>
      <c r="M202" s="70"/>
      <c r="N202" s="71"/>
      <c r="O202" s="105"/>
    </row>
    <row r="203" spans="1:15" s="1" customFormat="1" x14ac:dyDescent="0.25">
      <c r="A203" s="48"/>
      <c r="B203" s="50" t="s">
        <v>417</v>
      </c>
      <c r="G203" s="71"/>
      <c r="H203" s="71"/>
      <c r="I203" s="71"/>
      <c r="J203" s="71"/>
      <c r="K203" s="71"/>
      <c r="L203" s="71"/>
      <c r="M203" s="71"/>
      <c r="N203" s="71"/>
      <c r="O203" s="105"/>
    </row>
    <row r="204" spans="1:15" s="1" customFormat="1" x14ac:dyDescent="0.25">
      <c r="B204" s="50" t="s">
        <v>418</v>
      </c>
      <c r="G204" s="70"/>
      <c r="H204" s="70"/>
      <c r="I204" s="70"/>
      <c r="J204" s="70"/>
      <c r="K204" s="70"/>
      <c r="L204" s="70"/>
      <c r="M204" s="70"/>
      <c r="N204" s="71"/>
      <c r="O204" s="105"/>
    </row>
    <row r="205" spans="1:15" s="1" customFormat="1" x14ac:dyDescent="0.25">
      <c r="A205" s="48"/>
      <c r="B205" s="50" t="s">
        <v>419</v>
      </c>
      <c r="G205" s="71"/>
      <c r="H205" s="71"/>
      <c r="I205" s="71"/>
      <c r="J205" s="71"/>
      <c r="K205" s="71"/>
      <c r="L205" s="71"/>
      <c r="M205" s="71"/>
      <c r="N205" s="71"/>
      <c r="O205" s="105"/>
    </row>
    <row r="206" spans="1:15" s="1" customFormat="1" x14ac:dyDescent="0.25">
      <c r="A206" s="48"/>
      <c r="B206" s="50" t="s">
        <v>420</v>
      </c>
      <c r="G206" s="70"/>
      <c r="H206" s="70"/>
      <c r="I206" s="70"/>
      <c r="J206" s="70"/>
      <c r="K206" s="70"/>
      <c r="L206" s="70"/>
      <c r="M206" s="70"/>
      <c r="N206" s="71"/>
      <c r="O206" s="105"/>
    </row>
    <row r="207" spans="1:15" s="1" customFormat="1" x14ac:dyDescent="0.25">
      <c r="A207" s="48"/>
      <c r="B207" s="50" t="s">
        <v>421</v>
      </c>
      <c r="G207" s="71"/>
      <c r="H207" s="71"/>
      <c r="I207" s="71"/>
      <c r="J207" s="71"/>
      <c r="K207" s="71"/>
      <c r="L207" s="71"/>
      <c r="M207" s="71"/>
      <c r="N207" s="71"/>
      <c r="O207" s="105"/>
    </row>
    <row r="208" spans="1:15" s="1" customFormat="1" x14ac:dyDescent="0.25">
      <c r="B208" s="50" t="s">
        <v>422</v>
      </c>
      <c r="G208" s="70"/>
      <c r="H208" s="70"/>
      <c r="I208" s="70"/>
      <c r="J208" s="70"/>
      <c r="K208" s="70"/>
      <c r="L208" s="70"/>
      <c r="M208" s="70"/>
      <c r="N208" s="71"/>
      <c r="O208" s="105"/>
    </row>
    <row r="209" spans="1:16" s="1" customFormat="1" x14ac:dyDescent="0.25">
      <c r="B209" s="50" t="s">
        <v>423</v>
      </c>
      <c r="G209" s="71"/>
      <c r="H209" s="71"/>
      <c r="I209" s="71"/>
      <c r="J209" s="71"/>
      <c r="K209" s="71"/>
      <c r="L209" s="71"/>
      <c r="M209" s="71"/>
      <c r="N209" s="71"/>
      <c r="O209" s="105"/>
    </row>
    <row r="210" spans="1:16" s="1" customFormat="1" ht="31.9" customHeight="1" x14ac:dyDescent="0.25">
      <c r="B210" s="99" t="s">
        <v>424</v>
      </c>
      <c r="G210" s="70"/>
      <c r="H210" s="70"/>
      <c r="I210" s="70"/>
      <c r="J210" s="70"/>
      <c r="K210" s="70"/>
      <c r="L210" s="70"/>
      <c r="M210" s="70"/>
      <c r="N210" s="71"/>
      <c r="O210" s="105"/>
    </row>
    <row r="211" spans="1:16" s="1" customFormat="1" x14ac:dyDescent="0.25">
      <c r="B211" s="50" t="s">
        <v>396</v>
      </c>
      <c r="G211" s="71"/>
      <c r="H211" s="71"/>
      <c r="I211" s="71"/>
      <c r="J211" s="71"/>
      <c r="K211" s="71"/>
      <c r="L211" s="71"/>
      <c r="M211" s="71"/>
      <c r="N211" s="71"/>
      <c r="O211" s="105"/>
    </row>
    <row r="212" spans="1:16" s="1" customFormat="1" x14ac:dyDescent="0.25">
      <c r="B212" s="50" t="s">
        <v>395</v>
      </c>
      <c r="G212" s="70"/>
      <c r="H212" s="70"/>
      <c r="I212" s="70"/>
      <c r="J212" s="70"/>
      <c r="K212" s="70"/>
      <c r="L212" s="70"/>
      <c r="M212" s="70"/>
      <c r="N212" s="71"/>
      <c r="O212" s="105"/>
    </row>
    <row r="213" spans="1:16" s="1" customFormat="1" x14ac:dyDescent="0.25">
      <c r="B213" s="50" t="s">
        <v>399</v>
      </c>
      <c r="G213" s="71"/>
      <c r="H213" s="71"/>
      <c r="I213" s="71"/>
      <c r="J213" s="71"/>
      <c r="K213" s="71"/>
      <c r="L213" s="71"/>
      <c r="M213" s="71"/>
      <c r="N213" s="71"/>
      <c r="O213" s="105"/>
    </row>
    <row r="214" spans="1:16" s="1" customFormat="1" x14ac:dyDescent="0.25">
      <c r="B214" s="50" t="s">
        <v>400</v>
      </c>
      <c r="G214" s="70"/>
      <c r="H214" s="70"/>
      <c r="I214" s="70"/>
      <c r="J214" s="70"/>
      <c r="K214" s="70"/>
      <c r="L214" s="70"/>
      <c r="M214" s="70"/>
      <c r="N214" s="71"/>
      <c r="O214" s="105"/>
    </row>
    <row r="215" spans="1:16" s="1" customFormat="1" x14ac:dyDescent="0.25">
      <c r="B215" s="50" t="s">
        <v>425</v>
      </c>
      <c r="G215" s="71"/>
      <c r="H215" s="71"/>
      <c r="I215" s="71"/>
      <c r="J215" s="71"/>
      <c r="K215" s="71"/>
      <c r="L215" s="71"/>
      <c r="M215" s="71"/>
      <c r="N215" s="72"/>
      <c r="O215" s="107"/>
    </row>
    <row r="216" spans="1:16" s="1" customFormat="1" ht="7.9" customHeight="1" x14ac:dyDescent="0.25">
      <c r="B216" s="75"/>
      <c r="G216" s="52"/>
      <c r="H216" s="52"/>
      <c r="I216" s="52"/>
      <c r="J216" s="52"/>
      <c r="K216" s="52"/>
      <c r="L216" s="52"/>
      <c r="M216" s="52"/>
      <c r="N216" s="52"/>
      <c r="O216" s="124"/>
    </row>
    <row r="217" spans="1:16" s="1" customFormat="1" x14ac:dyDescent="0.25">
      <c r="B217" s="35" t="s">
        <v>426</v>
      </c>
      <c r="G217" s="71"/>
      <c r="H217" s="71"/>
      <c r="I217" s="71"/>
      <c r="J217" s="71"/>
      <c r="K217" s="71"/>
      <c r="L217" s="71"/>
      <c r="M217" s="71"/>
      <c r="N217" s="188"/>
      <c r="O217" s="189"/>
    </row>
    <row r="218" spans="1:16" s="1" customFormat="1" ht="7.9" customHeight="1" x14ac:dyDescent="0.25">
      <c r="B218" s="35"/>
      <c r="G218" s="44"/>
      <c r="H218" s="44"/>
      <c r="I218" s="44"/>
      <c r="J218" s="44"/>
      <c r="K218" s="44"/>
      <c r="L218" s="44"/>
      <c r="M218" s="44"/>
      <c r="N218" s="44"/>
      <c r="O218" s="125"/>
    </row>
    <row r="219" spans="1:16" s="1" customFormat="1" x14ac:dyDescent="0.25">
      <c r="B219" s="126" t="s">
        <v>427</v>
      </c>
      <c r="C219" s="26"/>
      <c r="D219" s="26"/>
      <c r="E219" s="26"/>
      <c r="F219" s="26"/>
      <c r="G219" s="117"/>
      <c r="H219" s="117"/>
      <c r="I219" s="117"/>
      <c r="J219" s="117"/>
      <c r="K219" s="117"/>
      <c r="L219" s="117"/>
      <c r="M219" s="117"/>
      <c r="N219" s="190"/>
      <c r="O219" s="191"/>
    </row>
    <row r="221" spans="1:16" x14ac:dyDescent="0.25">
      <c r="A221" t="s">
        <v>357</v>
      </c>
      <c r="B221" t="s">
        <v>357</v>
      </c>
      <c r="C221" t="s">
        <v>357</v>
      </c>
      <c r="D221" t="s">
        <v>357</v>
      </c>
      <c r="E221" t="s">
        <v>357</v>
      </c>
      <c r="F221" t="s">
        <v>357</v>
      </c>
      <c r="G221" t="s">
        <v>357</v>
      </c>
      <c r="H221" t="s">
        <v>357</v>
      </c>
      <c r="I221" t="s">
        <v>357</v>
      </c>
      <c r="J221" t="s">
        <v>357</v>
      </c>
      <c r="K221" t="s">
        <v>357</v>
      </c>
      <c r="L221" t="s">
        <v>357</v>
      </c>
      <c r="M221" t="s">
        <v>357</v>
      </c>
      <c r="N221" t="s">
        <v>357</v>
      </c>
      <c r="O221" t="s">
        <v>357</v>
      </c>
      <c r="P221" t="s">
        <v>357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2:B87" xr:uid="{00000000-0002-0000-1200-000000000000}">
      <formula1>Municípios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0070C0"/>
  </sheetPr>
  <dimension ref="A2:P257"/>
  <sheetViews>
    <sheetView showGridLines="0" zoomScale="85" zoomScaleNormal="85" workbookViewId="0">
      <pane ySplit="3" topLeftCell="A29" activePane="bottomLeft" state="frozen"/>
      <selection activeCell="B28" sqref="B28"/>
      <selection pane="bottomLeft" activeCell="A45" sqref="A45:XFD45"/>
    </sheetView>
  </sheetViews>
  <sheetFormatPr defaultColWidth="0" defaultRowHeight="15" customHeight="1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7" width="9.140625" hidden="1" customWidth="1"/>
    <col min="18" max="16384" width="9.140625" hidden="1"/>
  </cols>
  <sheetData>
    <row r="2" spans="2:15" s="2" customFormat="1" ht="30" customHeight="1" x14ac:dyDescent="0.25">
      <c r="B2" s="3" t="s">
        <v>441</v>
      </c>
      <c r="C2" s="197"/>
      <c r="D2" s="389" t="s">
        <v>442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/>
      <c r="C19" s="179"/>
      <c r="D19" s="323"/>
      <c r="E19" s="180"/>
      <c r="F19" s="129"/>
      <c r="G19" s="324"/>
      <c r="H19" s="324"/>
      <c r="I19" s="324"/>
      <c r="J19" s="324"/>
      <c r="K19" s="324"/>
      <c r="L19" s="324"/>
      <c r="M19" s="325"/>
      <c r="N19" s="325"/>
      <c r="O19" s="326"/>
    </row>
    <row r="20" spans="2:15" x14ac:dyDescent="0.25">
      <c r="B20" s="186"/>
      <c r="C20" s="181"/>
      <c r="D20" s="327"/>
      <c r="E20" s="182"/>
      <c r="F20" s="130"/>
      <c r="G20" s="328"/>
      <c r="H20" s="329"/>
      <c r="I20" s="329"/>
      <c r="J20" s="329"/>
      <c r="K20" s="329"/>
      <c r="L20" s="329"/>
      <c r="M20" s="329"/>
      <c r="N20" s="329"/>
      <c r="O20" s="330"/>
    </row>
    <row r="21" spans="2:15" x14ac:dyDescent="0.25">
      <c r="B21" s="186"/>
      <c r="C21" s="181"/>
      <c r="D21" s="327"/>
      <c r="E21" s="182"/>
      <c r="F21" s="130"/>
      <c r="G21" s="328"/>
      <c r="H21" s="329"/>
      <c r="I21" s="329"/>
      <c r="J21" s="329"/>
      <c r="K21" s="329"/>
      <c r="L21" s="329"/>
      <c r="M21" s="329"/>
      <c r="N21" s="329"/>
      <c r="O21" s="330"/>
    </row>
    <row r="22" spans="2:15" x14ac:dyDescent="0.25">
      <c r="B22" s="186"/>
      <c r="C22" s="181"/>
      <c r="D22" s="327"/>
      <c r="E22" s="182"/>
      <c r="F22" s="130"/>
      <c r="G22" s="324"/>
      <c r="H22" s="329"/>
      <c r="I22" s="329"/>
      <c r="J22" s="329"/>
      <c r="K22" s="329"/>
      <c r="L22" s="329"/>
      <c r="M22" s="329"/>
      <c r="N22" s="329"/>
      <c r="O22" s="330"/>
    </row>
    <row r="23" spans="2:15" x14ac:dyDescent="0.25">
      <c r="B23" s="186"/>
      <c r="C23" s="181"/>
      <c r="D23" s="327"/>
      <c r="E23" s="182"/>
      <c r="F23" s="130"/>
      <c r="G23" s="328"/>
      <c r="H23" s="329"/>
      <c r="I23" s="329"/>
      <c r="J23" s="329"/>
      <c r="K23" s="329"/>
      <c r="L23" s="329"/>
      <c r="M23" s="329"/>
      <c r="N23" s="329"/>
      <c r="O23" s="330"/>
    </row>
    <row r="24" spans="2:15" x14ac:dyDescent="0.25">
      <c r="B24" s="186"/>
      <c r="C24" s="181"/>
      <c r="D24" s="327"/>
      <c r="E24" s="182"/>
      <c r="F24" s="130"/>
      <c r="G24" s="328"/>
      <c r="H24" s="329"/>
      <c r="I24" s="329"/>
      <c r="J24" s="329"/>
      <c r="K24" s="329"/>
      <c r="L24" s="329"/>
      <c r="M24" s="329"/>
      <c r="N24" s="329"/>
      <c r="O24" s="330"/>
    </row>
    <row r="25" spans="2:15" x14ac:dyDescent="0.25">
      <c r="B25" s="186"/>
      <c r="C25" s="181"/>
      <c r="D25" s="327"/>
      <c r="E25" s="182"/>
      <c r="F25" s="130"/>
      <c r="G25" s="328"/>
      <c r="H25" s="329"/>
      <c r="I25" s="329"/>
      <c r="J25" s="329"/>
      <c r="K25" s="329"/>
      <c r="L25" s="329"/>
      <c r="M25" s="329"/>
      <c r="N25" s="329"/>
      <c r="O25" s="330"/>
    </row>
    <row r="26" spans="2:15" x14ac:dyDescent="0.25">
      <c r="B26" s="186"/>
      <c r="C26" s="181"/>
      <c r="D26" s="327"/>
      <c r="E26" s="182"/>
      <c r="F26" s="130"/>
      <c r="G26" s="328"/>
      <c r="H26" s="329"/>
      <c r="I26" s="329"/>
      <c r="J26" s="329"/>
      <c r="K26" s="329"/>
      <c r="L26" s="329"/>
      <c r="M26" s="329"/>
      <c r="N26" s="329"/>
      <c r="O26" s="330"/>
    </row>
    <row r="27" spans="2:15" x14ac:dyDescent="0.25">
      <c r="B27" s="186"/>
      <c r="C27" s="181"/>
      <c r="D27" s="327"/>
      <c r="E27" s="182"/>
      <c r="F27" s="130"/>
      <c r="G27" s="328"/>
      <c r="H27" s="329"/>
      <c r="I27" s="329"/>
      <c r="J27" s="329"/>
      <c r="K27" s="329"/>
      <c r="L27" s="329"/>
      <c r="M27" s="329"/>
      <c r="N27" s="329"/>
      <c r="O27" s="330"/>
    </row>
    <row r="28" spans="2:15" x14ac:dyDescent="0.25">
      <c r="B28" s="186"/>
      <c r="C28" s="181"/>
      <c r="D28" s="327"/>
      <c r="E28" s="182"/>
      <c r="F28" s="130"/>
      <c r="G28" s="328"/>
      <c r="H28" s="329"/>
      <c r="I28" s="329"/>
      <c r="J28" s="329"/>
      <c r="K28" s="329"/>
      <c r="L28" s="329"/>
      <c r="M28" s="329"/>
      <c r="N28" s="329"/>
      <c r="O28" s="330"/>
    </row>
    <row r="29" spans="2:15" x14ac:dyDescent="0.25">
      <c r="B29" s="186"/>
      <c r="C29" s="181"/>
      <c r="D29" s="327"/>
      <c r="E29" s="182"/>
      <c r="F29" s="130"/>
      <c r="G29" s="328"/>
      <c r="H29" s="329"/>
      <c r="I29" s="329"/>
      <c r="J29" s="329"/>
      <c r="K29" s="329"/>
      <c r="L29" s="329"/>
      <c r="M29" s="329"/>
      <c r="N29" s="329"/>
      <c r="O29" s="330"/>
    </row>
    <row r="30" spans="2:15" x14ac:dyDescent="0.25">
      <c r="B30" s="186"/>
      <c r="C30" s="181"/>
      <c r="D30" s="327"/>
      <c r="E30" s="182"/>
      <c r="F30" s="130"/>
      <c r="G30" s="328"/>
      <c r="H30" s="329"/>
      <c r="I30" s="329"/>
      <c r="J30" s="329"/>
      <c r="K30" s="329"/>
      <c r="L30" s="329"/>
      <c r="M30" s="329"/>
      <c r="N30" s="329"/>
      <c r="O30" s="330"/>
    </row>
    <row r="31" spans="2:15" x14ac:dyDescent="0.25">
      <c r="B31" s="186"/>
      <c r="C31" s="181"/>
      <c r="D31" s="327"/>
      <c r="E31" s="182"/>
      <c r="F31" s="130"/>
      <c r="G31" s="328"/>
      <c r="H31" s="329"/>
      <c r="I31" s="329"/>
      <c r="J31" s="329"/>
      <c r="K31" s="329"/>
      <c r="L31" s="329"/>
      <c r="M31" s="329"/>
      <c r="N31" s="329"/>
      <c r="O31" s="330"/>
    </row>
    <row r="32" spans="2:15" x14ac:dyDescent="0.25">
      <c r="B32" s="186"/>
      <c r="C32" s="181"/>
      <c r="D32" s="327"/>
      <c r="E32" s="182"/>
      <c r="F32" s="130"/>
      <c r="G32" s="328"/>
      <c r="H32" s="329"/>
      <c r="I32" s="329"/>
      <c r="J32" s="329"/>
      <c r="K32" s="329"/>
      <c r="L32" s="329"/>
      <c r="M32" s="329"/>
      <c r="N32" s="329"/>
      <c r="O32" s="330"/>
    </row>
    <row r="33" spans="2:15" x14ac:dyDescent="0.25">
      <c r="B33" s="186"/>
      <c r="C33" s="181"/>
      <c r="D33" s="327"/>
      <c r="E33" s="182"/>
      <c r="F33" s="130"/>
      <c r="G33" s="328"/>
      <c r="H33" s="329"/>
      <c r="I33" s="329"/>
      <c r="J33" s="329"/>
      <c r="K33" s="329"/>
      <c r="L33" s="329"/>
      <c r="M33" s="329"/>
      <c r="N33" s="329"/>
      <c r="O33" s="330"/>
    </row>
    <row r="34" spans="2:15" x14ac:dyDescent="0.25">
      <c r="B34" s="186"/>
      <c r="C34" s="181"/>
      <c r="D34" s="327"/>
      <c r="E34" s="182"/>
      <c r="F34" s="130"/>
      <c r="G34" s="328"/>
      <c r="H34" s="329"/>
      <c r="I34" s="329"/>
      <c r="J34" s="329"/>
      <c r="K34" s="329"/>
      <c r="L34" s="329"/>
      <c r="M34" s="329"/>
      <c r="N34" s="329"/>
      <c r="O34" s="330"/>
    </row>
    <row r="35" spans="2:15" x14ac:dyDescent="0.25">
      <c r="B35" s="186"/>
      <c r="C35" s="181"/>
      <c r="D35" s="327"/>
      <c r="E35" s="182"/>
      <c r="F35" s="130"/>
      <c r="G35" s="328"/>
      <c r="H35" s="329"/>
      <c r="I35" s="329"/>
      <c r="J35" s="329"/>
      <c r="K35" s="329"/>
      <c r="L35" s="329"/>
      <c r="M35" s="329"/>
      <c r="N35" s="329"/>
      <c r="O35" s="330"/>
    </row>
    <row r="36" spans="2:15" x14ac:dyDescent="0.25">
      <c r="B36" s="186"/>
      <c r="C36" s="181"/>
      <c r="D36" s="327"/>
      <c r="E36" s="182"/>
      <c r="F36" s="130"/>
      <c r="G36" s="328"/>
      <c r="H36" s="329"/>
      <c r="I36" s="329"/>
      <c r="J36" s="329"/>
      <c r="K36" s="329"/>
      <c r="L36" s="329"/>
      <c r="M36" s="329"/>
      <c r="N36" s="329"/>
      <c r="O36" s="330"/>
    </row>
    <row r="37" spans="2:15" x14ac:dyDescent="0.25">
      <c r="B37" s="186"/>
      <c r="C37" s="181"/>
      <c r="D37" s="327"/>
      <c r="E37" s="182"/>
      <c r="F37" s="130"/>
      <c r="G37" s="328"/>
      <c r="H37" s="329"/>
      <c r="I37" s="329"/>
      <c r="J37" s="329"/>
      <c r="K37" s="329"/>
      <c r="L37" s="329"/>
      <c r="M37" s="329"/>
      <c r="N37" s="329"/>
      <c r="O37" s="330"/>
    </row>
    <row r="38" spans="2:15" x14ac:dyDescent="0.25">
      <c r="B38" s="186"/>
      <c r="C38" s="181"/>
      <c r="D38" s="327"/>
      <c r="E38" s="182"/>
      <c r="F38" s="130"/>
      <c r="G38" s="328"/>
      <c r="H38" s="329"/>
      <c r="I38" s="329"/>
      <c r="J38" s="329"/>
      <c r="K38" s="329"/>
      <c r="L38" s="329"/>
      <c r="M38" s="329"/>
      <c r="N38" s="329"/>
      <c r="O38" s="330"/>
    </row>
    <row r="39" spans="2:15" x14ac:dyDescent="0.25">
      <c r="B39" s="186"/>
      <c r="C39" s="181"/>
      <c r="D39" s="327"/>
      <c r="E39" s="182"/>
      <c r="F39" s="130"/>
      <c r="G39" s="328"/>
      <c r="H39" s="329"/>
      <c r="I39" s="329"/>
      <c r="J39" s="329"/>
      <c r="K39" s="329"/>
      <c r="L39" s="329"/>
      <c r="M39" s="329"/>
      <c r="N39" s="329"/>
      <c r="O39" s="330"/>
    </row>
    <row r="40" spans="2:15" x14ac:dyDescent="0.25">
      <c r="B40" s="186"/>
      <c r="C40" s="181"/>
      <c r="D40" s="327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27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27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3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5" spans="2:15" ht="27" customHeight="1" x14ac:dyDescent="0.25">
      <c r="B45" s="29" t="s">
        <v>450</v>
      </c>
      <c r="C45" s="43"/>
      <c r="D45" s="43"/>
      <c r="E45" s="30"/>
      <c r="F45" s="30"/>
      <c r="G45" s="306"/>
      <c r="H45" s="306"/>
      <c r="I45" s="306"/>
      <c r="J45" s="306"/>
      <c r="K45" s="306"/>
      <c r="L45" s="306"/>
      <c r="M45" s="306"/>
      <c r="N45" s="306"/>
      <c r="O45" s="307"/>
    </row>
    <row r="46" spans="2:15" ht="4.9000000000000004" customHeight="1" x14ac:dyDescent="0.25">
      <c r="B46" s="24"/>
      <c r="O46" s="23"/>
    </row>
    <row r="47" spans="2:15" s="1" customFormat="1" ht="30" customHeight="1" x14ac:dyDescent="0.25">
      <c r="B47" s="4" t="s">
        <v>451</v>
      </c>
      <c r="C47" s="132"/>
      <c r="D47" s="132"/>
      <c r="E47" s="132"/>
      <c r="F47" s="132"/>
      <c r="G47" s="306">
        <v>2023</v>
      </c>
      <c r="H47" s="306">
        <f t="shared" ref="H47:N47" si="1">+G47+1</f>
        <v>2024</v>
      </c>
      <c r="I47" s="306">
        <f t="shared" si="1"/>
        <v>2025</v>
      </c>
      <c r="J47" s="306">
        <f t="shared" si="1"/>
        <v>2026</v>
      </c>
      <c r="K47" s="306">
        <f t="shared" si="1"/>
        <v>2027</v>
      </c>
      <c r="L47" s="306">
        <f t="shared" si="1"/>
        <v>2028</v>
      </c>
      <c r="M47" s="306">
        <f t="shared" si="1"/>
        <v>2029</v>
      </c>
      <c r="N47" s="306">
        <f t="shared" si="1"/>
        <v>2030</v>
      </c>
      <c r="O47" s="302" t="s">
        <v>449</v>
      </c>
    </row>
    <row r="48" spans="2:15" s="1" customFormat="1" ht="4.9000000000000004" customHeight="1" x14ac:dyDescent="0.25">
      <c r="B48" s="17"/>
      <c r="O48" s="6"/>
    </row>
    <row r="49" spans="2:15" s="1" customFormat="1" x14ac:dyDescent="0.25">
      <c r="B49" s="31" t="s">
        <v>388</v>
      </c>
      <c r="G49" s="310">
        <f t="shared" ref="G49:O49" si="2">SUM(G52:G87)</f>
        <v>0</v>
      </c>
      <c r="H49" s="310">
        <f t="shared" si="2"/>
        <v>0</v>
      </c>
      <c r="I49" s="310">
        <f t="shared" si="2"/>
        <v>0</v>
      </c>
      <c r="J49" s="310">
        <f t="shared" si="2"/>
        <v>0</v>
      </c>
      <c r="K49" s="310">
        <f t="shared" si="2"/>
        <v>0</v>
      </c>
      <c r="L49" s="310">
        <f t="shared" si="2"/>
        <v>0</v>
      </c>
      <c r="M49" s="310">
        <f t="shared" si="2"/>
        <v>0</v>
      </c>
      <c r="N49" s="310">
        <f t="shared" si="2"/>
        <v>0</v>
      </c>
      <c r="O49" s="311">
        <f t="shared" si="2"/>
        <v>0</v>
      </c>
    </row>
    <row r="50" spans="2:15" s="1" customFormat="1" ht="3" customHeight="1" x14ac:dyDescent="0.25">
      <c r="B50" s="14"/>
      <c r="G50" s="21"/>
      <c r="H50" s="21"/>
      <c r="I50" s="21"/>
      <c r="J50" s="21"/>
      <c r="K50" s="21"/>
      <c r="L50" s="21"/>
      <c r="M50" s="21"/>
      <c r="N50" s="21"/>
      <c r="O50" s="33"/>
    </row>
    <row r="51" spans="2:15" s="1" customFormat="1" x14ac:dyDescent="0.25">
      <c r="B51" s="5" t="s">
        <v>389</v>
      </c>
      <c r="G51"/>
      <c r="N51" s="21"/>
      <c r="O51" s="33"/>
    </row>
    <row r="52" spans="2:15" s="1" customFormat="1" x14ac:dyDescent="0.25">
      <c r="B52" s="102"/>
      <c r="G52" s="70"/>
      <c r="H52" s="70"/>
      <c r="I52" s="70"/>
      <c r="J52" s="70"/>
      <c r="K52" s="70"/>
      <c r="L52" s="70"/>
      <c r="M52" s="70"/>
      <c r="N52" s="70"/>
      <c r="O52" s="103"/>
    </row>
    <row r="53" spans="2:15" s="1" customFormat="1" x14ac:dyDescent="0.25">
      <c r="B53" s="104"/>
      <c r="G53" s="70"/>
      <c r="H53" s="71"/>
      <c r="I53" s="71"/>
      <c r="J53" s="71"/>
      <c r="K53" s="71"/>
      <c r="L53" s="71"/>
      <c r="M53" s="71"/>
      <c r="N53" s="71"/>
      <c r="O53" s="105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1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6"/>
      <c r="G87" s="72"/>
      <c r="H87" s="72"/>
      <c r="I87" s="72"/>
      <c r="J87" s="72"/>
      <c r="K87" s="72"/>
      <c r="L87" s="72"/>
      <c r="M87" s="72"/>
      <c r="N87" s="72"/>
      <c r="O87" s="107"/>
    </row>
    <row r="88" spans="2:15" s="1" customFormat="1" ht="4.9000000000000004" customHeight="1" x14ac:dyDescent="0.25">
      <c r="B88" s="31"/>
      <c r="G88" s="21"/>
      <c r="H88" s="21"/>
      <c r="I88" s="21"/>
      <c r="J88" s="21"/>
      <c r="K88" s="21"/>
      <c r="L88" s="21"/>
      <c r="M88" s="21"/>
      <c r="N88" s="21"/>
      <c r="O88" s="33"/>
    </row>
    <row r="89" spans="2:15" s="1" customFormat="1" x14ac:dyDescent="0.25">
      <c r="B89" s="31" t="s">
        <v>390</v>
      </c>
      <c r="G89" s="310">
        <f t="shared" ref="G89:O89" si="3">SUM(G90:G95,G132:G138,G140:G141)</f>
        <v>0</v>
      </c>
      <c r="H89" s="310">
        <f t="shared" si="3"/>
        <v>0</v>
      </c>
      <c r="I89" s="310">
        <f t="shared" si="3"/>
        <v>0</v>
      </c>
      <c r="J89" s="310">
        <f t="shared" si="3"/>
        <v>0</v>
      </c>
      <c r="K89" s="310">
        <f t="shared" si="3"/>
        <v>0</v>
      </c>
      <c r="L89" s="310">
        <f t="shared" si="3"/>
        <v>0</v>
      </c>
      <c r="M89" s="310">
        <f t="shared" si="3"/>
        <v>0</v>
      </c>
      <c r="N89" s="310">
        <f t="shared" si="3"/>
        <v>0</v>
      </c>
      <c r="O89" s="311">
        <f t="shared" si="3"/>
        <v>0</v>
      </c>
    </row>
    <row r="90" spans="2:15" s="1" customFormat="1" x14ac:dyDescent="0.25">
      <c r="B90" s="5" t="s">
        <v>391</v>
      </c>
      <c r="E90"/>
      <c r="G90" s="72"/>
      <c r="H90" s="72"/>
      <c r="I90" s="72"/>
      <c r="J90" s="72"/>
      <c r="K90" s="72"/>
      <c r="L90" s="72"/>
      <c r="M90" s="72"/>
      <c r="N90" s="70"/>
      <c r="O90" s="103"/>
    </row>
    <row r="91" spans="2:15" s="1" customFormat="1" x14ac:dyDescent="0.25">
      <c r="B91" s="5" t="s">
        <v>392</v>
      </c>
      <c r="G91" s="72"/>
      <c r="H91" s="72"/>
      <c r="I91" s="72"/>
      <c r="J91" s="72"/>
      <c r="K91" s="72"/>
      <c r="L91" s="72"/>
      <c r="M91" s="72"/>
      <c r="N91" s="71"/>
      <c r="O91" s="105"/>
    </row>
    <row r="92" spans="2:15" s="1" customFormat="1" x14ac:dyDescent="0.25">
      <c r="B92" s="5" t="s">
        <v>393</v>
      </c>
      <c r="G92" s="72"/>
      <c r="H92" s="72"/>
      <c r="I92" s="72"/>
      <c r="J92" s="72"/>
      <c r="K92" s="72"/>
      <c r="L92" s="72"/>
      <c r="M92" s="72"/>
      <c r="N92" s="72"/>
      <c r="O92" s="107"/>
    </row>
    <row r="93" spans="2:15" s="1" customFormat="1" x14ac:dyDescent="0.25">
      <c r="B93" s="50" t="s">
        <v>394</v>
      </c>
      <c r="O93" s="6"/>
    </row>
    <row r="94" spans="2:15" s="1" customFormat="1" ht="3" customHeight="1" x14ac:dyDescent="0.25">
      <c r="B94" s="14"/>
      <c r="G94" s="21"/>
      <c r="H94" s="21"/>
      <c r="I94" s="21"/>
      <c r="J94" s="21"/>
      <c r="K94" s="21"/>
      <c r="L94" s="21"/>
      <c r="M94" s="21"/>
      <c r="N94" s="21"/>
      <c r="O94" s="33"/>
    </row>
    <row r="95" spans="2:15" s="1" customFormat="1" x14ac:dyDescent="0.25">
      <c r="B95" s="34" t="s">
        <v>389</v>
      </c>
      <c r="E95"/>
      <c r="G95" s="310">
        <f t="shared" ref="G95:O95" si="4">SUM(G96:G131)</f>
        <v>0</v>
      </c>
      <c r="H95" s="310">
        <f t="shared" si="4"/>
        <v>0</v>
      </c>
      <c r="I95" s="310">
        <f t="shared" si="4"/>
        <v>0</v>
      </c>
      <c r="J95" s="310">
        <f t="shared" si="4"/>
        <v>0</v>
      </c>
      <c r="K95" s="310">
        <f t="shared" si="4"/>
        <v>0</v>
      </c>
      <c r="L95" s="310">
        <f t="shared" si="4"/>
        <v>0</v>
      </c>
      <c r="M95" s="310">
        <f t="shared" si="4"/>
        <v>0</v>
      </c>
      <c r="N95" s="310">
        <f t="shared" si="4"/>
        <v>0</v>
      </c>
      <c r="O95" s="311">
        <f t="shared" si="4"/>
        <v>0</v>
      </c>
    </row>
    <row r="96" spans="2:15" s="1" customFormat="1" x14ac:dyDescent="0.25">
      <c r="B96" s="335">
        <f t="shared" ref="B96:B131" si="5">B52</f>
        <v>0</v>
      </c>
      <c r="G96" s="70"/>
      <c r="H96" s="70"/>
      <c r="I96" s="70"/>
      <c r="J96" s="70"/>
      <c r="K96" s="70"/>
      <c r="L96" s="70"/>
      <c r="M96" s="70"/>
      <c r="N96" s="70"/>
      <c r="O96" s="103"/>
    </row>
    <row r="97" spans="2:15" s="1" customFormat="1" x14ac:dyDescent="0.25">
      <c r="B97" s="336">
        <f t="shared" si="5"/>
        <v>0</v>
      </c>
      <c r="G97" s="71"/>
      <c r="H97" s="71"/>
      <c r="I97" s="71"/>
      <c r="J97" s="71"/>
      <c r="K97" s="71"/>
      <c r="L97" s="71"/>
      <c r="M97" s="71"/>
      <c r="N97" s="71"/>
      <c r="O97" s="105"/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7">
        <f t="shared" si="5"/>
        <v>0</v>
      </c>
      <c r="G131" s="72"/>
      <c r="H131" s="72"/>
      <c r="I131" s="72"/>
      <c r="J131" s="72"/>
      <c r="K131" s="72"/>
      <c r="L131" s="72"/>
      <c r="M131" s="72"/>
      <c r="N131" s="71"/>
      <c r="O131" s="105"/>
    </row>
    <row r="132" spans="2:15" s="1" customFormat="1" x14ac:dyDescent="0.25">
      <c r="B132" s="5" t="s">
        <v>395</v>
      </c>
      <c r="E132"/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396</v>
      </c>
      <c r="G133" s="72"/>
      <c r="H133" s="72"/>
      <c r="I133" s="72"/>
      <c r="J133" s="72"/>
      <c r="K133" s="72"/>
      <c r="L133" s="72"/>
      <c r="M133" s="72"/>
      <c r="N133" s="71"/>
      <c r="O133" s="105"/>
    </row>
    <row r="134" spans="2:15" s="1" customFormat="1" x14ac:dyDescent="0.25">
      <c r="B134" s="5" t="s">
        <v>397</v>
      </c>
      <c r="G134" s="72"/>
      <c r="H134" s="72"/>
      <c r="I134" s="72"/>
      <c r="J134" s="72"/>
      <c r="K134" s="72"/>
      <c r="L134" s="72"/>
      <c r="M134" s="72"/>
      <c r="N134" s="71"/>
      <c r="O134" s="105"/>
    </row>
    <row r="135" spans="2:15" s="1" customFormat="1" x14ac:dyDescent="0.25">
      <c r="B135" s="5" t="s">
        <v>398</v>
      </c>
      <c r="G135" s="72"/>
      <c r="H135" s="72"/>
      <c r="I135" s="72"/>
      <c r="J135" s="72"/>
      <c r="K135" s="72"/>
      <c r="L135" s="72"/>
      <c r="M135" s="72"/>
      <c r="N135" s="71"/>
      <c r="O135" s="105"/>
    </row>
    <row r="136" spans="2:15" s="1" customFormat="1" x14ac:dyDescent="0.25">
      <c r="B136" s="5" t="s">
        <v>399</v>
      </c>
      <c r="G136" s="72"/>
      <c r="H136" s="72"/>
      <c r="I136" s="72"/>
      <c r="J136" s="72"/>
      <c r="K136" s="72"/>
      <c r="L136" s="72"/>
      <c r="M136" s="72"/>
      <c r="N136" s="71"/>
      <c r="O136" s="105"/>
    </row>
    <row r="137" spans="2:15" s="1" customFormat="1" x14ac:dyDescent="0.25">
      <c r="B137" s="5" t="s">
        <v>400</v>
      </c>
      <c r="G137" s="72"/>
      <c r="H137" s="72"/>
      <c r="I137" s="72"/>
      <c r="J137" s="72"/>
      <c r="K137" s="72"/>
      <c r="L137" s="72"/>
      <c r="M137" s="72"/>
      <c r="N137" s="71"/>
      <c r="O137" s="105"/>
    </row>
    <row r="138" spans="2:15" s="1" customFormat="1" x14ac:dyDescent="0.25">
      <c r="B138" s="5" t="s">
        <v>401</v>
      </c>
      <c r="G138" s="72"/>
      <c r="H138" s="72"/>
      <c r="I138" s="72"/>
      <c r="J138" s="72"/>
      <c r="K138" s="72"/>
      <c r="L138" s="72"/>
      <c r="M138" s="72"/>
      <c r="N138" s="72"/>
      <c r="O138" s="107"/>
    </row>
    <row r="139" spans="2:15" s="1" customFormat="1" x14ac:dyDescent="0.25">
      <c r="B139" s="50" t="s">
        <v>72</v>
      </c>
      <c r="G139" s="21"/>
      <c r="H139" s="21"/>
      <c r="I139" s="21"/>
      <c r="J139" s="21"/>
      <c r="K139" s="21"/>
      <c r="L139" s="21"/>
      <c r="M139" s="21"/>
      <c r="N139" s="21"/>
      <c r="O139" s="33"/>
    </row>
    <row r="140" spans="2:15" s="1" customFormat="1" x14ac:dyDescent="0.25">
      <c r="B140" s="338"/>
      <c r="G140" s="70"/>
      <c r="H140" s="70"/>
      <c r="I140" s="70"/>
      <c r="J140" s="70"/>
      <c r="K140" s="70"/>
      <c r="L140" s="70"/>
      <c r="M140" s="70"/>
      <c r="N140" s="70"/>
      <c r="O140" s="103"/>
    </row>
    <row r="141" spans="2:15" s="1" customFormat="1" x14ac:dyDescent="0.25">
      <c r="B141" s="313"/>
      <c r="G141" s="71"/>
      <c r="H141" s="71"/>
      <c r="I141" s="71"/>
      <c r="J141" s="71"/>
      <c r="K141" s="71"/>
      <c r="L141" s="71"/>
      <c r="M141" s="71"/>
      <c r="N141" s="72"/>
      <c r="O141" s="107"/>
    </row>
    <row r="142" spans="2:15" s="1" customFormat="1" x14ac:dyDescent="0.25">
      <c r="B142" s="45"/>
      <c r="G142" s="21"/>
      <c r="H142" s="21"/>
      <c r="I142" s="21"/>
      <c r="J142" s="21"/>
      <c r="K142" s="21"/>
      <c r="L142" s="21"/>
      <c r="M142" s="21"/>
      <c r="N142" s="21"/>
      <c r="O142" s="33"/>
    </row>
    <row r="143" spans="2:15" s="1" customFormat="1" ht="30" customHeight="1" x14ac:dyDescent="0.25">
      <c r="B143" s="29" t="s">
        <v>406</v>
      </c>
      <c r="C143" s="132"/>
      <c r="D143" s="132"/>
      <c r="E143" s="132"/>
      <c r="F143" s="132"/>
      <c r="G143" s="306">
        <v>2023</v>
      </c>
      <c r="H143" s="306">
        <f t="shared" ref="H143:N143" si="6">+G143+1</f>
        <v>2024</v>
      </c>
      <c r="I143" s="306">
        <f t="shared" si="6"/>
        <v>2025</v>
      </c>
      <c r="J143" s="306">
        <f t="shared" si="6"/>
        <v>2026</v>
      </c>
      <c r="K143" s="306">
        <f t="shared" si="6"/>
        <v>2027</v>
      </c>
      <c r="L143" s="306">
        <f t="shared" si="6"/>
        <v>2028</v>
      </c>
      <c r="M143" s="306">
        <f t="shared" si="6"/>
        <v>2029</v>
      </c>
      <c r="N143" s="306">
        <f t="shared" si="6"/>
        <v>2030</v>
      </c>
      <c r="O143" s="302" t="s">
        <v>449</v>
      </c>
    </row>
    <row r="144" spans="2:15" s="1" customFormat="1" x14ac:dyDescent="0.25">
      <c r="B144" s="116"/>
      <c r="O144" s="6"/>
    </row>
    <row r="145" spans="2:15" s="1" customFormat="1" x14ac:dyDescent="0.25">
      <c r="B145" s="75" t="s">
        <v>376</v>
      </c>
      <c r="O145" s="6"/>
    </row>
    <row r="146" spans="2:15" s="1" customFormat="1" x14ac:dyDescent="0.25">
      <c r="B146" s="317">
        <f>'3_Atividade_METAS_Alta'!B110</f>
        <v>0</v>
      </c>
      <c r="G146" s="71"/>
      <c r="H146" s="71"/>
      <c r="I146" s="71"/>
      <c r="J146" s="71"/>
      <c r="K146" s="71"/>
      <c r="L146" s="71"/>
      <c r="M146" s="71"/>
      <c r="N146" s="70"/>
      <c r="O146" s="103"/>
    </row>
    <row r="147" spans="2:15" s="1" customFormat="1" x14ac:dyDescent="0.25">
      <c r="B147" s="317">
        <f>'3_Atividade_METAS_Alta'!B111</f>
        <v>0</v>
      </c>
      <c r="G147" s="71"/>
      <c r="H147" s="71"/>
      <c r="I147" s="71"/>
      <c r="J147" s="71"/>
      <c r="K147" s="71"/>
      <c r="L147" s="71"/>
      <c r="M147" s="71"/>
      <c r="N147" s="71"/>
      <c r="O147" s="105"/>
    </row>
    <row r="148" spans="2:15" s="1" customFormat="1" x14ac:dyDescent="0.25">
      <c r="B148" s="317">
        <f>'3_Atividade_METAS_Alta'!B112</f>
        <v>0</v>
      </c>
      <c r="G148" s="71"/>
      <c r="H148" s="71"/>
      <c r="I148" s="71"/>
      <c r="J148" s="71"/>
      <c r="K148" s="71"/>
      <c r="L148" s="71"/>
      <c r="M148" s="71"/>
      <c r="N148" s="71"/>
      <c r="O148" s="105"/>
    </row>
    <row r="149" spans="2:15" s="1" customFormat="1" x14ac:dyDescent="0.25">
      <c r="B149" s="317">
        <f>'3_Atividade_METAS_Alta'!B113</f>
        <v>0</v>
      </c>
      <c r="G149" s="71"/>
      <c r="H149" s="71"/>
      <c r="I149" s="71"/>
      <c r="J149" s="71"/>
      <c r="K149" s="71"/>
      <c r="L149" s="71"/>
      <c r="M149" s="71"/>
      <c r="N149" s="71"/>
      <c r="O149" s="105"/>
    </row>
    <row r="150" spans="2:15" s="1" customFormat="1" x14ac:dyDescent="0.25">
      <c r="B150" s="317">
        <f>'3_Atividade_METAS_Alta'!B114</f>
        <v>0</v>
      </c>
      <c r="G150" s="71"/>
      <c r="H150" s="71"/>
      <c r="I150" s="71"/>
      <c r="J150" s="71"/>
      <c r="K150" s="71"/>
      <c r="L150" s="71"/>
      <c r="M150" s="71"/>
      <c r="N150" s="71"/>
      <c r="O150" s="105"/>
    </row>
    <row r="151" spans="2:15" s="1" customFormat="1" x14ac:dyDescent="0.25">
      <c r="B151" s="317">
        <f>'3_Atividade_METAS_Alta'!B115</f>
        <v>0</v>
      </c>
      <c r="G151" s="71"/>
      <c r="H151" s="71"/>
      <c r="I151" s="71"/>
      <c r="J151" s="71"/>
      <c r="K151" s="71"/>
      <c r="L151" s="71"/>
      <c r="M151" s="71"/>
      <c r="N151" s="71"/>
      <c r="O151" s="105"/>
    </row>
    <row r="152" spans="2:15" s="1" customFormat="1" x14ac:dyDescent="0.25">
      <c r="B152" s="317">
        <f>'3_Atividade_METAS_Alta'!B116</f>
        <v>0</v>
      </c>
      <c r="G152" s="71"/>
      <c r="H152" s="71"/>
      <c r="I152" s="71"/>
      <c r="J152" s="71"/>
      <c r="K152" s="71"/>
      <c r="L152" s="71"/>
      <c r="M152" s="71"/>
      <c r="N152" s="72"/>
      <c r="O152" s="107"/>
    </row>
    <row r="153" spans="2:15" s="1" customFormat="1" x14ac:dyDescent="0.25">
      <c r="B153" s="75" t="s">
        <v>377</v>
      </c>
      <c r="O153" s="6"/>
    </row>
    <row r="154" spans="2:15" s="1" customFormat="1" x14ac:dyDescent="0.25">
      <c r="B154" s="317">
        <f>'3_Atividade_METAS_Alta'!B118</f>
        <v>0</v>
      </c>
      <c r="G154" s="71"/>
      <c r="H154" s="71"/>
      <c r="I154" s="71"/>
      <c r="J154" s="71"/>
      <c r="K154" s="71"/>
      <c r="L154" s="71"/>
      <c r="M154" s="71"/>
      <c r="N154" s="70"/>
      <c r="O154" s="103"/>
    </row>
    <row r="155" spans="2:15" s="1" customFormat="1" x14ac:dyDescent="0.25">
      <c r="B155" s="317">
        <f>'3_Atividade_METAS_Alta'!B119</f>
        <v>0</v>
      </c>
      <c r="G155" s="71"/>
      <c r="H155" s="71"/>
      <c r="I155" s="71"/>
      <c r="J155" s="71"/>
      <c r="K155" s="71"/>
      <c r="L155" s="71"/>
      <c r="M155" s="71"/>
      <c r="N155" s="71"/>
      <c r="O155" s="105"/>
    </row>
    <row r="156" spans="2:15" s="1" customFormat="1" x14ac:dyDescent="0.25">
      <c r="B156" s="317">
        <f>'3_Atividade_METAS_Alta'!B120</f>
        <v>0</v>
      </c>
      <c r="G156" s="71"/>
      <c r="H156" s="71"/>
      <c r="I156" s="71"/>
      <c r="J156" s="71"/>
      <c r="K156" s="71"/>
      <c r="L156" s="71"/>
      <c r="M156" s="71"/>
      <c r="N156" s="71"/>
      <c r="O156" s="105"/>
    </row>
    <row r="157" spans="2:15" s="1" customFormat="1" x14ac:dyDescent="0.25">
      <c r="B157" s="317">
        <f>'3_Atividade_METAS_Alta'!B121</f>
        <v>0</v>
      </c>
      <c r="G157" s="71"/>
      <c r="H157" s="71"/>
      <c r="I157" s="71"/>
      <c r="J157" s="71"/>
      <c r="K157" s="71"/>
      <c r="L157" s="71"/>
      <c r="M157" s="71"/>
      <c r="N157" s="71"/>
      <c r="O157" s="105"/>
    </row>
    <row r="158" spans="2:15" s="1" customFormat="1" x14ac:dyDescent="0.25">
      <c r="B158" s="317">
        <f>'3_Atividade_METAS_Alta'!B122</f>
        <v>0</v>
      </c>
      <c r="G158" s="71"/>
      <c r="H158" s="71"/>
      <c r="I158" s="71"/>
      <c r="J158" s="71"/>
      <c r="K158" s="71"/>
      <c r="L158" s="71"/>
      <c r="M158" s="71"/>
      <c r="N158" s="71"/>
      <c r="O158" s="105"/>
    </row>
    <row r="159" spans="2:15" s="1" customFormat="1" x14ac:dyDescent="0.25">
      <c r="B159" s="317">
        <f>'3_Atividade_METAS_Alta'!B123</f>
        <v>0</v>
      </c>
      <c r="G159" s="71"/>
      <c r="H159" s="71"/>
      <c r="I159" s="71"/>
      <c r="J159" s="71"/>
      <c r="K159" s="71"/>
      <c r="L159" s="71"/>
      <c r="M159" s="71"/>
      <c r="N159" s="71"/>
      <c r="O159" s="105"/>
    </row>
    <row r="160" spans="2:15" s="1" customFormat="1" x14ac:dyDescent="0.25">
      <c r="B160" s="317">
        <f>'3_Atividade_METAS_Alta'!B124</f>
        <v>0</v>
      </c>
      <c r="G160" s="71"/>
      <c r="H160" s="71"/>
      <c r="I160" s="71"/>
      <c r="J160" s="71"/>
      <c r="K160" s="71"/>
      <c r="L160" s="71"/>
      <c r="M160" s="71"/>
      <c r="N160" s="72"/>
      <c r="O160" s="107"/>
    </row>
    <row r="161" spans="2:15" s="1" customFormat="1" x14ac:dyDescent="0.25">
      <c r="B161" s="75" t="s">
        <v>381</v>
      </c>
      <c r="O161" s="6"/>
    </row>
    <row r="162" spans="2:15" s="1" customFormat="1" x14ac:dyDescent="0.25">
      <c r="B162" s="317">
        <f>'3_Atividade_METAS_Alta'!B126</f>
        <v>0</v>
      </c>
      <c r="G162" s="71"/>
      <c r="H162" s="71"/>
      <c r="I162" s="71"/>
      <c r="J162" s="71"/>
      <c r="K162" s="71"/>
      <c r="L162" s="71"/>
      <c r="M162" s="71"/>
      <c r="N162" s="70"/>
      <c r="O162" s="103"/>
    </row>
    <row r="163" spans="2:15" s="1" customFormat="1" x14ac:dyDescent="0.25">
      <c r="B163" s="317">
        <f>'3_Atividade_METAS_Alta'!B127</f>
        <v>0</v>
      </c>
      <c r="G163" s="71"/>
      <c r="H163" s="71"/>
      <c r="I163" s="71"/>
      <c r="J163" s="71"/>
      <c r="K163" s="71"/>
      <c r="L163" s="71"/>
      <c r="M163" s="71"/>
      <c r="N163" s="71"/>
      <c r="O163" s="105"/>
    </row>
    <row r="164" spans="2:15" s="1" customFormat="1" x14ac:dyDescent="0.25">
      <c r="B164" s="317">
        <f>'3_Atividade_METAS_Alta'!B128</f>
        <v>0</v>
      </c>
      <c r="G164" s="71"/>
      <c r="H164" s="71"/>
      <c r="I164" s="71"/>
      <c r="J164" s="71"/>
      <c r="K164" s="71"/>
      <c r="L164" s="71"/>
      <c r="M164" s="71"/>
      <c r="N164" s="71"/>
      <c r="O164" s="105"/>
    </row>
    <row r="165" spans="2:15" s="1" customFormat="1" x14ac:dyDescent="0.25">
      <c r="B165" s="317">
        <f>'3_Atividade_METAS_Alta'!B129</f>
        <v>0</v>
      </c>
      <c r="G165" s="71"/>
      <c r="H165" s="71"/>
      <c r="I165" s="71"/>
      <c r="J165" s="71"/>
      <c r="K165" s="71"/>
      <c r="L165" s="71"/>
      <c r="M165" s="71"/>
      <c r="N165" s="71"/>
      <c r="O165" s="105"/>
    </row>
    <row r="166" spans="2:15" s="1" customFormat="1" x14ac:dyDescent="0.25">
      <c r="B166" s="317">
        <f>'3_Atividade_METAS_Alta'!B130</f>
        <v>0</v>
      </c>
      <c r="G166" s="71"/>
      <c r="H166" s="71"/>
      <c r="I166" s="71"/>
      <c r="J166" s="71"/>
      <c r="K166" s="71"/>
      <c r="L166" s="71"/>
      <c r="M166" s="71"/>
      <c r="N166" s="71"/>
      <c r="O166" s="105"/>
    </row>
    <row r="167" spans="2:15" s="1" customFormat="1" x14ac:dyDescent="0.25">
      <c r="B167" s="317">
        <f>'3_Atividade_METAS_Alta'!B131</f>
        <v>0</v>
      </c>
      <c r="G167" s="71"/>
      <c r="H167" s="71"/>
      <c r="I167" s="71"/>
      <c r="J167" s="71"/>
      <c r="K167" s="71"/>
      <c r="L167" s="71"/>
      <c r="M167" s="71"/>
      <c r="N167" s="71"/>
      <c r="O167" s="105"/>
    </row>
    <row r="168" spans="2:15" s="1" customFormat="1" x14ac:dyDescent="0.25">
      <c r="B168" s="317">
        <f>'3_Atividade_METAS_Alta'!B132</f>
        <v>0</v>
      </c>
      <c r="G168" s="71"/>
      <c r="H168" s="71"/>
      <c r="I168" s="71"/>
      <c r="J168" s="71"/>
      <c r="K168" s="71"/>
      <c r="L168" s="71"/>
      <c r="M168" s="71"/>
      <c r="N168" s="72"/>
      <c r="O168" s="107"/>
    </row>
    <row r="169" spans="2:15" s="1" customFormat="1" x14ac:dyDescent="0.25">
      <c r="B169" s="75" t="s">
        <v>382</v>
      </c>
      <c r="O169" s="6"/>
    </row>
    <row r="170" spans="2:15" s="1" customFormat="1" x14ac:dyDescent="0.25">
      <c r="B170" s="317">
        <f>'3_Atividade_METAS_Alta'!B134</f>
        <v>0</v>
      </c>
      <c r="G170" s="71"/>
      <c r="H170" s="71"/>
      <c r="I170" s="71"/>
      <c r="J170" s="71"/>
      <c r="K170" s="71"/>
      <c r="L170" s="71"/>
      <c r="M170" s="71"/>
      <c r="N170" s="70"/>
      <c r="O170" s="103"/>
    </row>
    <row r="171" spans="2:15" s="1" customFormat="1" x14ac:dyDescent="0.25">
      <c r="B171" s="317">
        <f>'3_Atividade_METAS_Alta'!B135</f>
        <v>0</v>
      </c>
      <c r="G171" s="71"/>
      <c r="H171" s="71"/>
      <c r="I171" s="71"/>
      <c r="J171" s="71"/>
      <c r="K171" s="71"/>
      <c r="L171" s="71"/>
      <c r="M171" s="71"/>
      <c r="N171" s="71"/>
      <c r="O171" s="105"/>
    </row>
    <row r="172" spans="2:15" s="1" customFormat="1" x14ac:dyDescent="0.25">
      <c r="B172" s="317">
        <f>'3_Atividade_METAS_Alta'!B136</f>
        <v>0</v>
      </c>
      <c r="G172" s="71"/>
      <c r="H172" s="71"/>
      <c r="I172" s="71"/>
      <c r="J172" s="71"/>
      <c r="K172" s="71"/>
      <c r="L172" s="71"/>
      <c r="M172" s="71"/>
      <c r="N172" s="71"/>
      <c r="O172" s="105"/>
    </row>
    <row r="173" spans="2:15" s="1" customFormat="1" x14ac:dyDescent="0.25">
      <c r="B173" s="317">
        <f>'3_Atividade_METAS_Alta'!B137</f>
        <v>0</v>
      </c>
      <c r="G173" s="71"/>
      <c r="H173" s="71"/>
      <c r="I173" s="71"/>
      <c r="J173" s="71"/>
      <c r="K173" s="71"/>
      <c r="L173" s="71"/>
      <c r="M173" s="71"/>
      <c r="N173" s="71"/>
      <c r="O173" s="105"/>
    </row>
    <row r="174" spans="2:15" s="1" customFormat="1" x14ac:dyDescent="0.25">
      <c r="B174" s="317">
        <f>'3_Atividade_METAS_Alta'!B138</f>
        <v>0</v>
      </c>
      <c r="G174" s="71"/>
      <c r="H174" s="71"/>
      <c r="I174" s="71"/>
      <c r="J174" s="71"/>
      <c r="K174" s="71"/>
      <c r="L174" s="71"/>
      <c r="M174" s="71"/>
      <c r="N174" s="71"/>
      <c r="O174" s="105"/>
    </row>
    <row r="175" spans="2:15" s="1" customFormat="1" x14ac:dyDescent="0.25">
      <c r="B175" s="317">
        <f>'3_Atividade_METAS_Alta'!B141</f>
        <v>0</v>
      </c>
      <c r="G175" s="71"/>
      <c r="H175" s="71"/>
      <c r="I175" s="71"/>
      <c r="J175" s="71"/>
      <c r="K175" s="71"/>
      <c r="L175" s="71"/>
      <c r="M175" s="71"/>
      <c r="N175" s="71"/>
      <c r="O175" s="105"/>
    </row>
    <row r="176" spans="2:15" s="1" customFormat="1" x14ac:dyDescent="0.25">
      <c r="B176" s="317">
        <f>'3_Atividade_METAS_Alta'!B142</f>
        <v>0</v>
      </c>
      <c r="G176" s="71"/>
      <c r="H176" s="71"/>
      <c r="I176" s="71"/>
      <c r="J176" s="71"/>
      <c r="K176" s="71"/>
      <c r="L176" s="71"/>
      <c r="M176" s="71"/>
      <c r="N176" s="72"/>
      <c r="O176" s="107"/>
    </row>
    <row r="177" spans="2:15" s="1" customFormat="1" x14ac:dyDescent="0.25">
      <c r="B177" s="75" t="s">
        <v>384</v>
      </c>
      <c r="O177" s="6"/>
    </row>
    <row r="178" spans="2:15" s="1" customFormat="1" x14ac:dyDescent="0.25">
      <c r="B178" s="317">
        <f>'3_Atividade_METAS_Alta'!B144</f>
        <v>0</v>
      </c>
      <c r="G178" s="72"/>
      <c r="H178" s="72"/>
      <c r="I178" s="72"/>
      <c r="J178" s="72"/>
      <c r="K178" s="72"/>
      <c r="L178" s="72"/>
      <c r="M178" s="72"/>
      <c r="N178" s="188"/>
      <c r="O178" s="189"/>
    </row>
    <row r="179" spans="2:15" s="1" customFormat="1" x14ac:dyDescent="0.25">
      <c r="B179" s="75" t="s">
        <v>407</v>
      </c>
      <c r="O179" s="6"/>
    </row>
    <row r="180" spans="2:15" s="1" customFormat="1" x14ac:dyDescent="0.25">
      <c r="B180" s="317">
        <f>'3_Atividade_METAS_Alta'!B146</f>
        <v>0</v>
      </c>
      <c r="G180" s="70"/>
      <c r="H180" s="70"/>
      <c r="I180" s="70"/>
      <c r="J180" s="70"/>
      <c r="K180" s="70"/>
      <c r="L180" s="70"/>
      <c r="M180" s="70"/>
      <c r="N180" s="70"/>
      <c r="O180" s="103"/>
    </row>
    <row r="181" spans="2:15" s="1" customFormat="1" x14ac:dyDescent="0.25">
      <c r="B181" s="317">
        <f>'3_Atividade_METAS_Alta'!B147</f>
        <v>0</v>
      </c>
      <c r="G181" s="71"/>
      <c r="H181" s="71"/>
      <c r="I181" s="71"/>
      <c r="J181" s="71"/>
      <c r="K181" s="71"/>
      <c r="L181" s="71"/>
      <c r="M181" s="71"/>
      <c r="N181" s="71"/>
      <c r="O181" s="105"/>
    </row>
    <row r="182" spans="2:15" s="1" customFormat="1" x14ac:dyDescent="0.25">
      <c r="B182" s="317">
        <f>'3_Atividade_METAS_Alta'!B148</f>
        <v>0</v>
      </c>
      <c r="G182" s="71"/>
      <c r="H182" s="71"/>
      <c r="I182" s="71"/>
      <c r="J182" s="71"/>
      <c r="K182" s="71"/>
      <c r="L182" s="71"/>
      <c r="M182" s="71"/>
      <c r="N182" s="71"/>
      <c r="O182" s="105"/>
    </row>
    <row r="183" spans="2:15" s="1" customFormat="1" x14ac:dyDescent="0.25">
      <c r="B183" s="317">
        <f>'3_Atividade_METAS_Alta'!B149</f>
        <v>0</v>
      </c>
      <c r="G183" s="71"/>
      <c r="H183" s="71"/>
      <c r="I183" s="71"/>
      <c r="J183" s="71"/>
      <c r="K183" s="71"/>
      <c r="L183" s="71"/>
      <c r="M183" s="71"/>
      <c r="N183" s="71"/>
      <c r="O183" s="105"/>
    </row>
    <row r="184" spans="2:15" s="1" customFormat="1" x14ac:dyDescent="0.25">
      <c r="B184" s="317">
        <f>'3_Atividade_METAS_Alta'!B150</f>
        <v>0</v>
      </c>
      <c r="G184" s="71"/>
      <c r="H184" s="71"/>
      <c r="I184" s="71"/>
      <c r="J184" s="71"/>
      <c r="K184" s="71"/>
      <c r="L184" s="71"/>
      <c r="M184" s="71"/>
      <c r="N184" s="71"/>
      <c r="O184" s="105"/>
    </row>
    <row r="185" spans="2:15" s="1" customFormat="1" x14ac:dyDescent="0.25">
      <c r="B185" s="317">
        <f>'3_Atividade_METAS_Alta'!B151</f>
        <v>0</v>
      </c>
      <c r="G185" s="71"/>
      <c r="H185" s="71"/>
      <c r="I185" s="71"/>
      <c r="J185" s="71"/>
      <c r="K185" s="71"/>
      <c r="L185" s="71"/>
      <c r="M185" s="71"/>
      <c r="N185" s="71"/>
      <c r="O185" s="105"/>
    </row>
    <row r="186" spans="2:15" s="1" customFormat="1" x14ac:dyDescent="0.25">
      <c r="B186" s="317">
        <f>'3_Atividade_METAS_Alta'!B152</f>
        <v>0</v>
      </c>
      <c r="G186" s="71"/>
      <c r="H186" s="71"/>
      <c r="I186" s="71"/>
      <c r="J186" s="71"/>
      <c r="K186" s="71"/>
      <c r="L186" s="71"/>
      <c r="M186" s="71"/>
      <c r="N186" s="72"/>
      <c r="O186" s="107"/>
    </row>
    <row r="187" spans="2:15" s="1" customFormat="1" x14ac:dyDescent="0.25">
      <c r="B187" s="17"/>
      <c r="O187" s="6"/>
    </row>
    <row r="188" spans="2:15" s="1" customFormat="1" ht="30" customHeight="1" x14ac:dyDescent="0.25">
      <c r="B188" s="122" t="s">
        <v>410</v>
      </c>
      <c r="C188" s="132"/>
      <c r="D188" s="132"/>
      <c r="E188" s="132"/>
      <c r="F188" s="132"/>
      <c r="G188" s="306">
        <v>2023</v>
      </c>
      <c r="H188" s="306">
        <f t="shared" ref="H188:N188" si="7">+G188+1</f>
        <v>2024</v>
      </c>
      <c r="I188" s="306">
        <f t="shared" si="7"/>
        <v>2025</v>
      </c>
      <c r="J188" s="306">
        <f t="shared" si="7"/>
        <v>2026</v>
      </c>
      <c r="K188" s="306">
        <f t="shared" si="7"/>
        <v>2027</v>
      </c>
      <c r="L188" s="306">
        <f t="shared" si="7"/>
        <v>2028</v>
      </c>
      <c r="M188" s="306">
        <f t="shared" si="7"/>
        <v>2029</v>
      </c>
      <c r="N188" s="306">
        <f t="shared" si="7"/>
        <v>2030</v>
      </c>
      <c r="O188" s="302" t="s">
        <v>449</v>
      </c>
    </row>
    <row r="189" spans="2:15" s="1" customFormat="1" ht="4.9000000000000004" customHeight="1" x14ac:dyDescent="0.25">
      <c r="B189" s="75"/>
      <c r="G189" s="100"/>
      <c r="H189" s="100"/>
      <c r="I189" s="100"/>
      <c r="J189" s="100"/>
      <c r="K189" s="100"/>
      <c r="L189" s="100"/>
      <c r="M189" s="100"/>
      <c r="N189" s="100"/>
      <c r="O189" s="101"/>
    </row>
    <row r="190" spans="2:15" s="1" customFormat="1" x14ac:dyDescent="0.25">
      <c r="B190" s="35" t="s">
        <v>411</v>
      </c>
      <c r="G190" s="100"/>
      <c r="H190" s="100"/>
      <c r="I190" s="100"/>
      <c r="J190" s="100"/>
      <c r="K190" s="100"/>
      <c r="L190" s="100"/>
      <c r="M190" s="100"/>
      <c r="N190" s="100"/>
      <c r="O190" s="101"/>
    </row>
    <row r="191" spans="2:15" s="1" customFormat="1" x14ac:dyDescent="0.25">
      <c r="B191" s="50" t="s">
        <v>458</v>
      </c>
      <c r="G191" s="70"/>
      <c r="H191" s="70"/>
      <c r="I191" s="70"/>
      <c r="J191" s="70"/>
      <c r="K191" s="70"/>
      <c r="L191" s="70"/>
      <c r="M191" s="70"/>
      <c r="N191" s="70"/>
      <c r="O191" s="103"/>
    </row>
    <row r="192" spans="2:15" s="1" customFormat="1" ht="7.9" customHeight="1" x14ac:dyDescent="0.25">
      <c r="B192" s="17"/>
      <c r="O192" s="6"/>
    </row>
    <row r="193" spans="1:15" s="1" customFormat="1" x14ac:dyDescent="0.25">
      <c r="B193" s="31" t="s">
        <v>453</v>
      </c>
      <c r="G193" s="321"/>
      <c r="H193" s="321"/>
      <c r="I193" s="321"/>
      <c r="J193" s="321"/>
      <c r="K193" s="321"/>
      <c r="L193" s="321"/>
      <c r="M193" s="321"/>
      <c r="N193" s="321"/>
      <c r="O193" s="322"/>
    </row>
    <row r="194" spans="1:15" s="1" customFormat="1" x14ac:dyDescent="0.25">
      <c r="B194" s="50" t="s">
        <v>454</v>
      </c>
      <c r="G194" s="70"/>
      <c r="H194" s="70"/>
      <c r="I194" s="70"/>
      <c r="J194" s="70"/>
      <c r="K194" s="70"/>
      <c r="L194" s="70"/>
      <c r="M194" s="70"/>
      <c r="N194" s="70"/>
      <c r="O194" s="103"/>
    </row>
    <row r="195" spans="1:15" s="1" customFormat="1" x14ac:dyDescent="0.25">
      <c r="B195" s="50" t="s">
        <v>455</v>
      </c>
      <c r="G195" s="71"/>
      <c r="H195" s="71"/>
      <c r="I195" s="71"/>
      <c r="J195" s="71"/>
      <c r="K195" s="71"/>
      <c r="L195" s="71"/>
      <c r="M195" s="71"/>
      <c r="N195" s="71"/>
      <c r="O195" s="105"/>
    </row>
    <row r="196" spans="1:15" s="1" customFormat="1" x14ac:dyDescent="0.25">
      <c r="B196" s="50" t="s">
        <v>456</v>
      </c>
      <c r="G196" s="71"/>
      <c r="H196" s="71"/>
      <c r="I196" s="71"/>
      <c r="J196" s="71"/>
      <c r="K196" s="71"/>
      <c r="L196" s="71"/>
      <c r="M196" s="71"/>
      <c r="N196" s="71"/>
      <c r="O196" s="105"/>
    </row>
    <row r="197" spans="1:15" s="1" customFormat="1" ht="16.899999999999999" customHeight="1" x14ac:dyDescent="0.25">
      <c r="B197" s="50" t="s">
        <v>457</v>
      </c>
      <c r="G197" s="72"/>
      <c r="H197" s="72"/>
      <c r="I197" s="72"/>
      <c r="J197" s="72"/>
      <c r="K197" s="72"/>
      <c r="L197" s="72"/>
      <c r="M197" s="72"/>
      <c r="N197" s="72"/>
      <c r="O197" s="107"/>
    </row>
    <row r="198" spans="1:15" s="1" customFormat="1" ht="7.9" customHeight="1" x14ac:dyDescent="0.25">
      <c r="B198" s="17"/>
      <c r="O198" s="6"/>
    </row>
    <row r="199" spans="1:15" s="1" customFormat="1" x14ac:dyDescent="0.25">
      <c r="B199" s="35" t="s">
        <v>413</v>
      </c>
      <c r="G199" s="321">
        <f t="shared" ref="G199:O199" si="8">SUM(G200:G215)</f>
        <v>0</v>
      </c>
      <c r="H199" s="321">
        <f t="shared" si="8"/>
        <v>0</v>
      </c>
      <c r="I199" s="321">
        <f t="shared" si="8"/>
        <v>0</v>
      </c>
      <c r="J199" s="321">
        <f t="shared" si="8"/>
        <v>0</v>
      </c>
      <c r="K199" s="321">
        <f t="shared" si="8"/>
        <v>0</v>
      </c>
      <c r="L199" s="321">
        <f t="shared" si="8"/>
        <v>0</v>
      </c>
      <c r="M199" s="321">
        <f t="shared" si="8"/>
        <v>0</v>
      </c>
      <c r="N199" s="321">
        <f t="shared" si="8"/>
        <v>0</v>
      </c>
      <c r="O199" s="322">
        <f t="shared" si="8"/>
        <v>0</v>
      </c>
    </row>
    <row r="200" spans="1:15" s="1" customFormat="1" x14ac:dyDescent="0.25">
      <c r="B200" s="50" t="s">
        <v>414</v>
      </c>
      <c r="G200" s="70"/>
      <c r="H200" s="70"/>
      <c r="I200" s="70"/>
      <c r="J200" s="70"/>
      <c r="K200" s="70"/>
      <c r="L200" s="70"/>
      <c r="M200" s="70"/>
      <c r="N200" s="70"/>
      <c r="O200" s="103"/>
    </row>
    <row r="201" spans="1:15" s="1" customFormat="1" x14ac:dyDescent="0.25">
      <c r="B201" s="50" t="s">
        <v>415</v>
      </c>
      <c r="G201" s="71"/>
      <c r="H201" s="71"/>
      <c r="I201" s="71"/>
      <c r="J201" s="71"/>
      <c r="K201" s="71"/>
      <c r="L201" s="71"/>
      <c r="M201" s="71"/>
      <c r="N201" s="71"/>
      <c r="O201" s="105"/>
    </row>
    <row r="202" spans="1:15" s="1" customFormat="1" x14ac:dyDescent="0.25">
      <c r="B202" s="50" t="s">
        <v>416</v>
      </c>
      <c r="G202" s="70"/>
      <c r="H202" s="70"/>
      <c r="I202" s="70"/>
      <c r="J202" s="70"/>
      <c r="K202" s="70"/>
      <c r="L202" s="70"/>
      <c r="M202" s="70"/>
      <c r="N202" s="71"/>
      <c r="O202" s="105"/>
    </row>
    <row r="203" spans="1:15" s="1" customFormat="1" x14ac:dyDescent="0.25">
      <c r="A203" s="48"/>
      <c r="B203" s="50" t="s">
        <v>417</v>
      </c>
      <c r="G203" s="71"/>
      <c r="H203" s="71"/>
      <c r="I203" s="71"/>
      <c r="J203" s="71"/>
      <c r="K203" s="71"/>
      <c r="L203" s="71"/>
      <c r="M203" s="71"/>
      <c r="N203" s="71"/>
      <c r="O203" s="105"/>
    </row>
    <row r="204" spans="1:15" s="1" customFormat="1" x14ac:dyDescent="0.25">
      <c r="B204" s="50" t="s">
        <v>418</v>
      </c>
      <c r="G204" s="70"/>
      <c r="H204" s="70"/>
      <c r="I204" s="70"/>
      <c r="J204" s="70"/>
      <c r="K204" s="70"/>
      <c r="L204" s="70"/>
      <c r="M204" s="70"/>
      <c r="N204" s="71"/>
      <c r="O204" s="105"/>
    </row>
    <row r="205" spans="1:15" s="1" customFormat="1" x14ac:dyDescent="0.25">
      <c r="A205" s="48"/>
      <c r="B205" s="50" t="s">
        <v>419</v>
      </c>
      <c r="G205" s="71"/>
      <c r="H205" s="71"/>
      <c r="I205" s="71"/>
      <c r="J205" s="71"/>
      <c r="K205" s="71"/>
      <c r="L205" s="71"/>
      <c r="M205" s="71"/>
      <c r="N205" s="71"/>
      <c r="O205" s="105"/>
    </row>
    <row r="206" spans="1:15" s="1" customFormat="1" x14ac:dyDescent="0.25">
      <c r="A206" s="48"/>
      <c r="B206" s="50" t="s">
        <v>420</v>
      </c>
      <c r="G206" s="70"/>
      <c r="H206" s="70"/>
      <c r="I206" s="70"/>
      <c r="J206" s="70"/>
      <c r="K206" s="70"/>
      <c r="L206" s="70"/>
      <c r="M206" s="70"/>
      <c r="N206" s="71"/>
      <c r="O206" s="105"/>
    </row>
    <row r="207" spans="1:15" s="1" customFormat="1" x14ac:dyDescent="0.25">
      <c r="A207" s="48"/>
      <c r="B207" s="50" t="s">
        <v>421</v>
      </c>
      <c r="G207" s="71"/>
      <c r="H207" s="71"/>
      <c r="I207" s="71"/>
      <c r="J207" s="71"/>
      <c r="K207" s="71"/>
      <c r="L207" s="71"/>
      <c r="M207" s="71"/>
      <c r="N207" s="71"/>
      <c r="O207" s="105"/>
    </row>
    <row r="208" spans="1:15" s="1" customFormat="1" x14ac:dyDescent="0.25">
      <c r="B208" s="50" t="s">
        <v>422</v>
      </c>
      <c r="G208" s="70"/>
      <c r="H208" s="70"/>
      <c r="I208" s="70"/>
      <c r="J208" s="70"/>
      <c r="K208" s="70"/>
      <c r="L208" s="70"/>
      <c r="M208" s="70"/>
      <c r="N208" s="71"/>
      <c r="O208" s="105"/>
    </row>
    <row r="209" spans="1:16" s="1" customFormat="1" x14ac:dyDescent="0.25">
      <c r="B209" s="50" t="s">
        <v>423</v>
      </c>
      <c r="G209" s="71"/>
      <c r="H209" s="71"/>
      <c r="I209" s="71"/>
      <c r="J209" s="71"/>
      <c r="K209" s="71"/>
      <c r="L209" s="71"/>
      <c r="M209" s="71"/>
      <c r="N209" s="71"/>
      <c r="O209" s="105"/>
    </row>
    <row r="210" spans="1:16" s="1" customFormat="1" ht="31.9" customHeight="1" x14ac:dyDescent="0.25">
      <c r="B210" s="99" t="s">
        <v>424</v>
      </c>
      <c r="G210" s="70"/>
      <c r="H210" s="70"/>
      <c r="I210" s="70"/>
      <c r="J210" s="70"/>
      <c r="K210" s="70"/>
      <c r="L210" s="70"/>
      <c r="M210" s="70"/>
      <c r="N210" s="71"/>
      <c r="O210" s="105"/>
    </row>
    <row r="211" spans="1:16" s="1" customFormat="1" x14ac:dyDescent="0.25">
      <c r="B211" s="50" t="s">
        <v>396</v>
      </c>
      <c r="G211" s="71"/>
      <c r="H211" s="71"/>
      <c r="I211" s="71"/>
      <c r="J211" s="71"/>
      <c r="K211" s="71"/>
      <c r="L211" s="71"/>
      <c r="M211" s="71"/>
      <c r="N211" s="71"/>
      <c r="O211" s="105"/>
    </row>
    <row r="212" spans="1:16" s="1" customFormat="1" x14ac:dyDescent="0.25">
      <c r="B212" s="50" t="s">
        <v>395</v>
      </c>
      <c r="G212" s="70"/>
      <c r="H212" s="70"/>
      <c r="I212" s="70"/>
      <c r="J212" s="70"/>
      <c r="K212" s="70"/>
      <c r="L212" s="70"/>
      <c r="M212" s="70"/>
      <c r="N212" s="71"/>
      <c r="O212" s="105"/>
    </row>
    <row r="213" spans="1:16" s="1" customFormat="1" x14ac:dyDescent="0.25">
      <c r="B213" s="50" t="s">
        <v>399</v>
      </c>
      <c r="G213" s="71"/>
      <c r="H213" s="71"/>
      <c r="I213" s="71"/>
      <c r="J213" s="71"/>
      <c r="K213" s="71"/>
      <c r="L213" s="71"/>
      <c r="M213" s="71"/>
      <c r="N213" s="71"/>
      <c r="O213" s="105"/>
    </row>
    <row r="214" spans="1:16" s="1" customFormat="1" x14ac:dyDescent="0.25">
      <c r="B214" s="50" t="s">
        <v>400</v>
      </c>
      <c r="G214" s="70"/>
      <c r="H214" s="70"/>
      <c r="I214" s="70"/>
      <c r="J214" s="70"/>
      <c r="K214" s="70"/>
      <c r="L214" s="70"/>
      <c r="M214" s="70"/>
      <c r="N214" s="71"/>
      <c r="O214" s="105"/>
    </row>
    <row r="215" spans="1:16" s="1" customFormat="1" x14ac:dyDescent="0.25">
      <c r="B215" s="50" t="s">
        <v>425</v>
      </c>
      <c r="G215" s="71"/>
      <c r="H215" s="71"/>
      <c r="I215" s="71"/>
      <c r="J215" s="71"/>
      <c r="K215" s="71"/>
      <c r="L215" s="71"/>
      <c r="M215" s="71"/>
      <c r="N215" s="72"/>
      <c r="O215" s="107"/>
    </row>
    <row r="216" spans="1:16" s="1" customFormat="1" ht="7.9" customHeight="1" x14ac:dyDescent="0.25">
      <c r="B216" s="75"/>
      <c r="G216" s="52"/>
      <c r="H216" s="52"/>
      <c r="I216" s="52"/>
      <c r="J216" s="52"/>
      <c r="K216" s="52"/>
      <c r="L216" s="52"/>
      <c r="M216" s="52"/>
      <c r="N216" s="52"/>
      <c r="O216" s="124"/>
    </row>
    <row r="217" spans="1:16" s="1" customFormat="1" x14ac:dyDescent="0.25">
      <c r="B217" s="35" t="s">
        <v>426</v>
      </c>
      <c r="G217" s="71"/>
      <c r="H217" s="71"/>
      <c r="I217" s="71"/>
      <c r="J217" s="71"/>
      <c r="K217" s="71"/>
      <c r="L217" s="71"/>
      <c r="M217" s="71"/>
      <c r="N217" s="188"/>
      <c r="O217" s="189"/>
    </row>
    <row r="218" spans="1:16" s="1" customFormat="1" ht="7.9" customHeight="1" x14ac:dyDescent="0.25">
      <c r="B218" s="35"/>
      <c r="G218" s="44"/>
      <c r="H218" s="44"/>
      <c r="I218" s="44"/>
      <c r="J218" s="44"/>
      <c r="K218" s="44"/>
      <c r="L218" s="44"/>
      <c r="M218" s="44"/>
      <c r="N218" s="44"/>
      <c r="O218" s="125"/>
    </row>
    <row r="219" spans="1:16" s="1" customFormat="1" x14ac:dyDescent="0.25">
      <c r="B219" s="126" t="s">
        <v>427</v>
      </c>
      <c r="C219" s="26"/>
      <c r="D219" s="26"/>
      <c r="E219" s="26"/>
      <c r="F219" s="26"/>
      <c r="G219" s="117"/>
      <c r="H219" s="117"/>
      <c r="I219" s="117"/>
      <c r="J219" s="117"/>
      <c r="K219" s="117"/>
      <c r="L219" s="117"/>
      <c r="M219" s="117"/>
      <c r="N219" s="190"/>
      <c r="O219" s="191"/>
    </row>
    <row r="221" spans="1:16" x14ac:dyDescent="0.25">
      <c r="A221" t="s">
        <v>357</v>
      </c>
      <c r="B221" t="s">
        <v>357</v>
      </c>
      <c r="C221" t="s">
        <v>357</v>
      </c>
      <c r="D221" t="s">
        <v>357</v>
      </c>
      <c r="E221" t="s">
        <v>357</v>
      </c>
      <c r="F221" t="s">
        <v>357</v>
      </c>
      <c r="G221" t="s">
        <v>357</v>
      </c>
      <c r="H221" t="s">
        <v>357</v>
      </c>
      <c r="I221" t="s">
        <v>357</v>
      </c>
      <c r="J221" t="s">
        <v>357</v>
      </c>
      <c r="K221" t="s">
        <v>357</v>
      </c>
      <c r="L221" t="s">
        <v>357</v>
      </c>
      <c r="M221" t="s">
        <v>357</v>
      </c>
      <c r="N221" t="s">
        <v>357</v>
      </c>
      <c r="O221" t="s">
        <v>357</v>
      </c>
      <c r="P221" t="s">
        <v>357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2:B87" xr:uid="{00000000-0002-0000-1300-000000000000}">
      <formula1>Municípios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0070C0"/>
  </sheetPr>
  <dimension ref="A2:P257"/>
  <sheetViews>
    <sheetView showGridLines="0" zoomScale="85" zoomScaleNormal="85" workbookViewId="0">
      <pane ySplit="3" topLeftCell="A25" activePane="bottomLeft" state="frozen"/>
      <selection activeCell="B28" sqref="B28"/>
      <selection pane="bottomLeft" activeCell="A45" sqref="A45:XFD45"/>
    </sheetView>
  </sheetViews>
  <sheetFormatPr defaultColWidth="0" defaultRowHeight="15" customHeight="1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7" width="9.140625" hidden="1" customWidth="1"/>
    <col min="18" max="16384" width="9.140625" hidden="1"/>
  </cols>
  <sheetData>
    <row r="2" spans="2:15" s="2" customFormat="1" ht="30" customHeight="1" x14ac:dyDescent="0.25">
      <c r="B2" s="3" t="s">
        <v>441</v>
      </c>
      <c r="C2" s="197"/>
      <c r="D2" s="389" t="s">
        <v>442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/>
      <c r="C19" s="179"/>
      <c r="D19" s="323"/>
      <c r="E19" s="180"/>
      <c r="F19" s="129"/>
      <c r="G19" s="324"/>
      <c r="H19" s="324"/>
      <c r="I19" s="324"/>
      <c r="J19" s="324"/>
      <c r="K19" s="324"/>
      <c r="L19" s="324"/>
      <c r="M19" s="325"/>
      <c r="N19" s="325"/>
      <c r="O19" s="326"/>
    </row>
    <row r="20" spans="2:15" x14ac:dyDescent="0.25">
      <c r="B20" s="186"/>
      <c r="C20" s="181"/>
      <c r="D20" s="327"/>
      <c r="E20" s="182"/>
      <c r="F20" s="130"/>
      <c r="G20" s="328"/>
      <c r="H20" s="329"/>
      <c r="I20" s="329"/>
      <c r="J20" s="329"/>
      <c r="K20" s="329"/>
      <c r="L20" s="329"/>
      <c r="M20" s="329"/>
      <c r="N20" s="329"/>
      <c r="O20" s="330"/>
    </row>
    <row r="21" spans="2:15" x14ac:dyDescent="0.25">
      <c r="B21" s="186"/>
      <c r="C21" s="181"/>
      <c r="D21" s="327"/>
      <c r="E21" s="182"/>
      <c r="F21" s="130"/>
      <c r="G21" s="328"/>
      <c r="H21" s="329"/>
      <c r="I21" s="329"/>
      <c r="J21" s="329"/>
      <c r="K21" s="329"/>
      <c r="L21" s="329"/>
      <c r="M21" s="329"/>
      <c r="N21" s="329"/>
      <c r="O21" s="330"/>
    </row>
    <row r="22" spans="2:15" x14ac:dyDescent="0.25">
      <c r="B22" s="186"/>
      <c r="C22" s="181"/>
      <c r="D22" s="327"/>
      <c r="E22" s="182"/>
      <c r="F22" s="130"/>
      <c r="G22" s="324"/>
      <c r="H22" s="329"/>
      <c r="I22" s="329"/>
      <c r="J22" s="329"/>
      <c r="K22" s="329"/>
      <c r="L22" s="329"/>
      <c r="M22" s="329"/>
      <c r="N22" s="329"/>
      <c r="O22" s="330"/>
    </row>
    <row r="23" spans="2:15" x14ac:dyDescent="0.25">
      <c r="B23" s="186"/>
      <c r="C23" s="181"/>
      <c r="D23" s="327"/>
      <c r="E23" s="182"/>
      <c r="F23" s="130"/>
      <c r="G23" s="328"/>
      <c r="H23" s="329"/>
      <c r="I23" s="329"/>
      <c r="J23" s="329"/>
      <c r="K23" s="329"/>
      <c r="L23" s="329"/>
      <c r="M23" s="329"/>
      <c r="N23" s="329"/>
      <c r="O23" s="330"/>
    </row>
    <row r="24" spans="2:15" x14ac:dyDescent="0.25">
      <c r="B24" s="186"/>
      <c r="C24" s="181"/>
      <c r="D24" s="327"/>
      <c r="E24" s="182"/>
      <c r="F24" s="130"/>
      <c r="G24" s="328"/>
      <c r="H24" s="329"/>
      <c r="I24" s="329"/>
      <c r="J24" s="329"/>
      <c r="K24" s="329"/>
      <c r="L24" s="329"/>
      <c r="M24" s="329"/>
      <c r="N24" s="329"/>
      <c r="O24" s="330"/>
    </row>
    <row r="25" spans="2:15" x14ac:dyDescent="0.25">
      <c r="B25" s="186"/>
      <c r="C25" s="181"/>
      <c r="D25" s="327"/>
      <c r="E25" s="182"/>
      <c r="F25" s="130"/>
      <c r="G25" s="328"/>
      <c r="H25" s="329"/>
      <c r="I25" s="329"/>
      <c r="J25" s="329"/>
      <c r="K25" s="329"/>
      <c r="L25" s="329"/>
      <c r="M25" s="329"/>
      <c r="N25" s="329"/>
      <c r="O25" s="330"/>
    </row>
    <row r="26" spans="2:15" x14ac:dyDescent="0.25">
      <c r="B26" s="186"/>
      <c r="C26" s="181"/>
      <c r="D26" s="327"/>
      <c r="E26" s="182"/>
      <c r="F26" s="130"/>
      <c r="G26" s="328"/>
      <c r="H26" s="329"/>
      <c r="I26" s="329"/>
      <c r="J26" s="329"/>
      <c r="K26" s="329"/>
      <c r="L26" s="329"/>
      <c r="M26" s="329"/>
      <c r="N26" s="329"/>
      <c r="O26" s="330"/>
    </row>
    <row r="27" spans="2:15" x14ac:dyDescent="0.25">
      <c r="B27" s="186"/>
      <c r="C27" s="181"/>
      <c r="D27" s="327"/>
      <c r="E27" s="182"/>
      <c r="F27" s="130"/>
      <c r="G27" s="328"/>
      <c r="H27" s="329"/>
      <c r="I27" s="329"/>
      <c r="J27" s="329"/>
      <c r="K27" s="329"/>
      <c r="L27" s="329"/>
      <c r="M27" s="329"/>
      <c r="N27" s="329"/>
      <c r="O27" s="330"/>
    </row>
    <row r="28" spans="2:15" x14ac:dyDescent="0.25">
      <c r="B28" s="186"/>
      <c r="C28" s="181"/>
      <c r="D28" s="327"/>
      <c r="E28" s="182"/>
      <c r="F28" s="130"/>
      <c r="G28" s="328"/>
      <c r="H28" s="329"/>
      <c r="I28" s="329"/>
      <c r="J28" s="329"/>
      <c r="K28" s="329"/>
      <c r="L28" s="329"/>
      <c r="M28" s="329"/>
      <c r="N28" s="329"/>
      <c r="O28" s="330"/>
    </row>
    <row r="29" spans="2:15" x14ac:dyDescent="0.25">
      <c r="B29" s="186"/>
      <c r="C29" s="181"/>
      <c r="D29" s="327"/>
      <c r="E29" s="182"/>
      <c r="F29" s="130"/>
      <c r="G29" s="328"/>
      <c r="H29" s="329"/>
      <c r="I29" s="329"/>
      <c r="J29" s="329"/>
      <c r="K29" s="329"/>
      <c r="L29" s="329"/>
      <c r="M29" s="329"/>
      <c r="N29" s="329"/>
      <c r="O29" s="330"/>
    </row>
    <row r="30" spans="2:15" x14ac:dyDescent="0.25">
      <c r="B30" s="186"/>
      <c r="C30" s="181"/>
      <c r="D30" s="327"/>
      <c r="E30" s="182"/>
      <c r="F30" s="130"/>
      <c r="G30" s="328"/>
      <c r="H30" s="329"/>
      <c r="I30" s="329"/>
      <c r="J30" s="329"/>
      <c r="K30" s="329"/>
      <c r="L30" s="329"/>
      <c r="M30" s="329"/>
      <c r="N30" s="329"/>
      <c r="O30" s="330"/>
    </row>
    <row r="31" spans="2:15" x14ac:dyDescent="0.25">
      <c r="B31" s="186"/>
      <c r="C31" s="181"/>
      <c r="D31" s="327"/>
      <c r="E31" s="182"/>
      <c r="F31" s="130"/>
      <c r="G31" s="328"/>
      <c r="H31" s="329"/>
      <c r="I31" s="329"/>
      <c r="J31" s="329"/>
      <c r="K31" s="329"/>
      <c r="L31" s="329"/>
      <c r="M31" s="329"/>
      <c r="N31" s="329"/>
      <c r="O31" s="330"/>
    </row>
    <row r="32" spans="2:15" x14ac:dyDescent="0.25">
      <c r="B32" s="186"/>
      <c r="C32" s="181"/>
      <c r="D32" s="327"/>
      <c r="E32" s="182"/>
      <c r="F32" s="130"/>
      <c r="G32" s="328"/>
      <c r="H32" s="329"/>
      <c r="I32" s="329"/>
      <c r="J32" s="329"/>
      <c r="K32" s="329"/>
      <c r="L32" s="329"/>
      <c r="M32" s="329"/>
      <c r="N32" s="329"/>
      <c r="O32" s="330"/>
    </row>
    <row r="33" spans="2:15" x14ac:dyDescent="0.25">
      <c r="B33" s="186"/>
      <c r="C33" s="181"/>
      <c r="D33" s="327"/>
      <c r="E33" s="182"/>
      <c r="F33" s="130"/>
      <c r="G33" s="328"/>
      <c r="H33" s="329"/>
      <c r="I33" s="329"/>
      <c r="J33" s="329"/>
      <c r="K33" s="329"/>
      <c r="L33" s="329"/>
      <c r="M33" s="329"/>
      <c r="N33" s="329"/>
      <c r="O33" s="330"/>
    </row>
    <row r="34" spans="2:15" x14ac:dyDescent="0.25">
      <c r="B34" s="186"/>
      <c r="C34" s="181"/>
      <c r="D34" s="327"/>
      <c r="E34" s="182"/>
      <c r="F34" s="130"/>
      <c r="G34" s="328"/>
      <c r="H34" s="329"/>
      <c r="I34" s="329"/>
      <c r="J34" s="329"/>
      <c r="K34" s="329"/>
      <c r="L34" s="329"/>
      <c r="M34" s="329"/>
      <c r="N34" s="329"/>
      <c r="O34" s="330"/>
    </row>
    <row r="35" spans="2:15" x14ac:dyDescent="0.25">
      <c r="B35" s="186"/>
      <c r="C35" s="181"/>
      <c r="D35" s="327"/>
      <c r="E35" s="182"/>
      <c r="F35" s="130"/>
      <c r="G35" s="328"/>
      <c r="H35" s="329"/>
      <c r="I35" s="329"/>
      <c r="J35" s="329"/>
      <c r="K35" s="329"/>
      <c r="L35" s="329"/>
      <c r="M35" s="329"/>
      <c r="N35" s="329"/>
      <c r="O35" s="330"/>
    </row>
    <row r="36" spans="2:15" x14ac:dyDescent="0.25">
      <c r="B36" s="186"/>
      <c r="C36" s="181"/>
      <c r="D36" s="327"/>
      <c r="E36" s="182"/>
      <c r="F36" s="130"/>
      <c r="G36" s="328"/>
      <c r="H36" s="329"/>
      <c r="I36" s="329"/>
      <c r="J36" s="329"/>
      <c r="K36" s="329"/>
      <c r="L36" s="329"/>
      <c r="M36" s="329"/>
      <c r="N36" s="329"/>
      <c r="O36" s="330"/>
    </row>
    <row r="37" spans="2:15" x14ac:dyDescent="0.25">
      <c r="B37" s="186"/>
      <c r="C37" s="181"/>
      <c r="D37" s="327"/>
      <c r="E37" s="182"/>
      <c r="F37" s="130"/>
      <c r="G37" s="328"/>
      <c r="H37" s="329"/>
      <c r="I37" s="329"/>
      <c r="J37" s="329"/>
      <c r="K37" s="329"/>
      <c r="L37" s="329"/>
      <c r="M37" s="329"/>
      <c r="N37" s="329"/>
      <c r="O37" s="330"/>
    </row>
    <row r="38" spans="2:15" x14ac:dyDescent="0.25">
      <c r="B38" s="186"/>
      <c r="C38" s="181"/>
      <c r="D38" s="327"/>
      <c r="E38" s="182"/>
      <c r="F38" s="130"/>
      <c r="G38" s="328"/>
      <c r="H38" s="329"/>
      <c r="I38" s="329"/>
      <c r="J38" s="329"/>
      <c r="K38" s="329"/>
      <c r="L38" s="329"/>
      <c r="M38" s="329"/>
      <c r="N38" s="329"/>
      <c r="O38" s="330"/>
    </row>
    <row r="39" spans="2:15" x14ac:dyDescent="0.25">
      <c r="B39" s="186"/>
      <c r="C39" s="181"/>
      <c r="D39" s="327"/>
      <c r="E39" s="182"/>
      <c r="F39" s="130"/>
      <c r="G39" s="328"/>
      <c r="H39" s="329"/>
      <c r="I39" s="329"/>
      <c r="J39" s="329"/>
      <c r="K39" s="329"/>
      <c r="L39" s="329"/>
      <c r="M39" s="329"/>
      <c r="N39" s="329"/>
      <c r="O39" s="330"/>
    </row>
    <row r="40" spans="2:15" x14ac:dyDescent="0.25">
      <c r="B40" s="186"/>
      <c r="C40" s="181"/>
      <c r="D40" s="327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27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27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3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5" spans="2:15" ht="27" customHeight="1" x14ac:dyDescent="0.25">
      <c r="B45" s="29" t="s">
        <v>450</v>
      </c>
      <c r="C45" s="43"/>
      <c r="D45" s="43"/>
      <c r="E45" s="30"/>
      <c r="F45" s="30"/>
      <c r="G45" s="306"/>
      <c r="H45" s="306"/>
      <c r="I45" s="306"/>
      <c r="J45" s="306"/>
      <c r="K45" s="306"/>
      <c r="L45" s="306"/>
      <c r="M45" s="306"/>
      <c r="N45" s="306"/>
      <c r="O45" s="307"/>
    </row>
    <row r="46" spans="2:15" ht="4.9000000000000004" customHeight="1" x14ac:dyDescent="0.25">
      <c r="B46" s="24"/>
      <c r="O46" s="23"/>
    </row>
    <row r="47" spans="2:15" s="1" customFormat="1" ht="30" customHeight="1" x14ac:dyDescent="0.25">
      <c r="B47" s="4" t="s">
        <v>451</v>
      </c>
      <c r="C47" s="132"/>
      <c r="D47" s="132"/>
      <c r="E47" s="132"/>
      <c r="F47" s="132"/>
      <c r="G47" s="306">
        <v>2023</v>
      </c>
      <c r="H47" s="306">
        <f t="shared" ref="H47:N47" si="1">+G47+1</f>
        <v>2024</v>
      </c>
      <c r="I47" s="306">
        <f t="shared" si="1"/>
        <v>2025</v>
      </c>
      <c r="J47" s="306">
        <f t="shared" si="1"/>
        <v>2026</v>
      </c>
      <c r="K47" s="306">
        <f t="shared" si="1"/>
        <v>2027</v>
      </c>
      <c r="L47" s="306">
        <f t="shared" si="1"/>
        <v>2028</v>
      </c>
      <c r="M47" s="306">
        <f t="shared" si="1"/>
        <v>2029</v>
      </c>
      <c r="N47" s="306">
        <f t="shared" si="1"/>
        <v>2030</v>
      </c>
      <c r="O47" s="302" t="s">
        <v>449</v>
      </c>
    </row>
    <row r="48" spans="2:15" s="1" customFormat="1" ht="4.9000000000000004" customHeight="1" x14ac:dyDescent="0.25">
      <c r="B48" s="17"/>
      <c r="O48" s="6"/>
    </row>
    <row r="49" spans="2:15" s="1" customFormat="1" x14ac:dyDescent="0.25">
      <c r="B49" s="31" t="s">
        <v>388</v>
      </c>
      <c r="G49" s="310">
        <f t="shared" ref="G49:O49" si="2">SUM(G52:G87)</f>
        <v>0</v>
      </c>
      <c r="H49" s="310">
        <f t="shared" si="2"/>
        <v>0</v>
      </c>
      <c r="I49" s="310">
        <f t="shared" si="2"/>
        <v>0</v>
      </c>
      <c r="J49" s="310">
        <f t="shared" si="2"/>
        <v>0</v>
      </c>
      <c r="K49" s="310">
        <f t="shared" si="2"/>
        <v>0</v>
      </c>
      <c r="L49" s="310">
        <f t="shared" si="2"/>
        <v>0</v>
      </c>
      <c r="M49" s="310">
        <f t="shared" si="2"/>
        <v>0</v>
      </c>
      <c r="N49" s="310">
        <f t="shared" si="2"/>
        <v>0</v>
      </c>
      <c r="O49" s="311">
        <f t="shared" si="2"/>
        <v>0</v>
      </c>
    </row>
    <row r="50" spans="2:15" s="1" customFormat="1" ht="3" customHeight="1" x14ac:dyDescent="0.25">
      <c r="B50" s="14"/>
      <c r="G50" s="21"/>
      <c r="H50" s="21"/>
      <c r="I50" s="21"/>
      <c r="J50" s="21"/>
      <c r="K50" s="21"/>
      <c r="L50" s="21"/>
      <c r="M50" s="21"/>
      <c r="N50" s="21"/>
      <c r="O50" s="33"/>
    </row>
    <row r="51" spans="2:15" s="1" customFormat="1" x14ac:dyDescent="0.25">
      <c r="B51" s="5" t="s">
        <v>389</v>
      </c>
      <c r="G51"/>
      <c r="N51" s="21"/>
      <c r="O51" s="33"/>
    </row>
    <row r="52" spans="2:15" s="1" customFormat="1" x14ac:dyDescent="0.25">
      <c r="B52" s="102"/>
      <c r="G52" s="70"/>
      <c r="H52" s="70"/>
      <c r="I52" s="70"/>
      <c r="J52" s="70"/>
      <c r="K52" s="70"/>
      <c r="L52" s="70"/>
      <c r="M52" s="70"/>
      <c r="N52" s="70"/>
      <c r="O52" s="103"/>
    </row>
    <row r="53" spans="2:15" s="1" customFormat="1" x14ac:dyDescent="0.25">
      <c r="B53" s="104"/>
      <c r="G53" s="70"/>
      <c r="H53" s="71"/>
      <c r="I53" s="71"/>
      <c r="J53" s="71"/>
      <c r="K53" s="71"/>
      <c r="L53" s="71"/>
      <c r="M53" s="71"/>
      <c r="N53" s="71"/>
      <c r="O53" s="105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1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6"/>
      <c r="G87" s="72"/>
      <c r="H87" s="72"/>
      <c r="I87" s="72"/>
      <c r="J87" s="72"/>
      <c r="K87" s="72"/>
      <c r="L87" s="72"/>
      <c r="M87" s="72"/>
      <c r="N87" s="72"/>
      <c r="O87" s="107"/>
    </row>
    <row r="88" spans="2:15" s="1" customFormat="1" ht="4.9000000000000004" customHeight="1" x14ac:dyDescent="0.25">
      <c r="B88" s="31"/>
      <c r="G88" s="21"/>
      <c r="H88" s="21"/>
      <c r="I88" s="21"/>
      <c r="J88" s="21"/>
      <c r="K88" s="21"/>
      <c r="L88" s="21"/>
      <c r="M88" s="21"/>
      <c r="N88" s="21"/>
      <c r="O88" s="33"/>
    </row>
    <row r="89" spans="2:15" s="1" customFormat="1" x14ac:dyDescent="0.25">
      <c r="B89" s="31" t="s">
        <v>390</v>
      </c>
      <c r="G89" s="310">
        <f t="shared" ref="G89:O89" si="3">SUM(G90:G95,G132:G138,G140:G141)</f>
        <v>0</v>
      </c>
      <c r="H89" s="310">
        <f t="shared" si="3"/>
        <v>0</v>
      </c>
      <c r="I89" s="310">
        <f t="shared" si="3"/>
        <v>0</v>
      </c>
      <c r="J89" s="310">
        <f t="shared" si="3"/>
        <v>0</v>
      </c>
      <c r="K89" s="310">
        <f t="shared" si="3"/>
        <v>0</v>
      </c>
      <c r="L89" s="310">
        <f t="shared" si="3"/>
        <v>0</v>
      </c>
      <c r="M89" s="310">
        <f t="shared" si="3"/>
        <v>0</v>
      </c>
      <c r="N89" s="310">
        <f t="shared" si="3"/>
        <v>0</v>
      </c>
      <c r="O89" s="311">
        <f t="shared" si="3"/>
        <v>0</v>
      </c>
    </row>
    <row r="90" spans="2:15" s="1" customFormat="1" x14ac:dyDescent="0.25">
      <c r="B90" s="5" t="s">
        <v>391</v>
      </c>
      <c r="E90"/>
      <c r="G90" s="72"/>
      <c r="H90" s="72"/>
      <c r="I90" s="72"/>
      <c r="J90" s="72"/>
      <c r="K90" s="72"/>
      <c r="L90" s="72"/>
      <c r="M90" s="72"/>
      <c r="N90" s="70"/>
      <c r="O90" s="103"/>
    </row>
    <row r="91" spans="2:15" s="1" customFormat="1" x14ac:dyDescent="0.25">
      <c r="B91" s="5" t="s">
        <v>392</v>
      </c>
      <c r="G91" s="72"/>
      <c r="H91" s="72"/>
      <c r="I91" s="72"/>
      <c r="J91" s="72"/>
      <c r="K91" s="72"/>
      <c r="L91" s="72"/>
      <c r="M91" s="72"/>
      <c r="N91" s="71"/>
      <c r="O91" s="105"/>
    </row>
    <row r="92" spans="2:15" s="1" customFormat="1" x14ac:dyDescent="0.25">
      <c r="B92" s="5" t="s">
        <v>393</v>
      </c>
      <c r="G92" s="72"/>
      <c r="H92" s="72"/>
      <c r="I92" s="72"/>
      <c r="J92" s="72"/>
      <c r="K92" s="72"/>
      <c r="L92" s="72"/>
      <c r="M92" s="72"/>
      <c r="N92" s="72"/>
      <c r="O92" s="107"/>
    </row>
    <row r="93" spans="2:15" s="1" customFormat="1" x14ac:dyDescent="0.25">
      <c r="B93" s="50" t="s">
        <v>394</v>
      </c>
      <c r="O93" s="6"/>
    </row>
    <row r="94" spans="2:15" s="1" customFormat="1" ht="3" customHeight="1" x14ac:dyDescent="0.25">
      <c r="B94" s="14"/>
      <c r="G94" s="21"/>
      <c r="H94" s="21"/>
      <c r="I94" s="21"/>
      <c r="J94" s="21"/>
      <c r="K94" s="21"/>
      <c r="L94" s="21"/>
      <c r="M94" s="21"/>
      <c r="N94" s="21"/>
      <c r="O94" s="33"/>
    </row>
    <row r="95" spans="2:15" s="1" customFormat="1" x14ac:dyDescent="0.25">
      <c r="B95" s="34" t="s">
        <v>389</v>
      </c>
      <c r="E95"/>
      <c r="G95" s="310">
        <f t="shared" ref="G95:O95" si="4">SUM(G96:G131)</f>
        <v>0</v>
      </c>
      <c r="H95" s="310">
        <f t="shared" si="4"/>
        <v>0</v>
      </c>
      <c r="I95" s="310">
        <f t="shared" si="4"/>
        <v>0</v>
      </c>
      <c r="J95" s="310">
        <f t="shared" si="4"/>
        <v>0</v>
      </c>
      <c r="K95" s="310">
        <f t="shared" si="4"/>
        <v>0</v>
      </c>
      <c r="L95" s="310">
        <f t="shared" si="4"/>
        <v>0</v>
      </c>
      <c r="M95" s="310">
        <f t="shared" si="4"/>
        <v>0</v>
      </c>
      <c r="N95" s="310">
        <f t="shared" si="4"/>
        <v>0</v>
      </c>
      <c r="O95" s="311">
        <f t="shared" si="4"/>
        <v>0</v>
      </c>
    </row>
    <row r="96" spans="2:15" s="1" customFormat="1" x14ac:dyDescent="0.25">
      <c r="B96" s="335">
        <f t="shared" ref="B96:B131" si="5">B52</f>
        <v>0</v>
      </c>
      <c r="G96" s="70"/>
      <c r="H96" s="70"/>
      <c r="I96" s="70"/>
      <c r="J96" s="70"/>
      <c r="K96" s="70"/>
      <c r="L96" s="70"/>
      <c r="M96" s="70"/>
      <c r="N96" s="70"/>
      <c r="O96" s="103"/>
    </row>
    <row r="97" spans="2:15" s="1" customFormat="1" x14ac:dyDescent="0.25">
      <c r="B97" s="336">
        <f t="shared" si="5"/>
        <v>0</v>
      </c>
      <c r="G97" s="71"/>
      <c r="H97" s="71"/>
      <c r="I97" s="71"/>
      <c r="J97" s="71"/>
      <c r="K97" s="71"/>
      <c r="L97" s="71"/>
      <c r="M97" s="71"/>
      <c r="N97" s="71"/>
      <c r="O97" s="105"/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7">
        <f t="shared" si="5"/>
        <v>0</v>
      </c>
      <c r="G131" s="72"/>
      <c r="H131" s="72"/>
      <c r="I131" s="72"/>
      <c r="J131" s="72"/>
      <c r="K131" s="72"/>
      <c r="L131" s="72"/>
      <c r="M131" s="72"/>
      <c r="N131" s="71"/>
      <c r="O131" s="105"/>
    </row>
    <row r="132" spans="2:15" s="1" customFormat="1" x14ac:dyDescent="0.25">
      <c r="B132" s="5" t="s">
        <v>395</v>
      </c>
      <c r="E132"/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396</v>
      </c>
      <c r="G133" s="72"/>
      <c r="H133" s="72"/>
      <c r="I133" s="72"/>
      <c r="J133" s="72"/>
      <c r="K133" s="72"/>
      <c r="L133" s="72"/>
      <c r="M133" s="72"/>
      <c r="N133" s="71"/>
      <c r="O133" s="105"/>
    </row>
    <row r="134" spans="2:15" s="1" customFormat="1" x14ac:dyDescent="0.25">
      <c r="B134" s="5" t="s">
        <v>397</v>
      </c>
      <c r="G134" s="72"/>
      <c r="H134" s="72"/>
      <c r="I134" s="72"/>
      <c r="J134" s="72"/>
      <c r="K134" s="72"/>
      <c r="L134" s="72"/>
      <c r="M134" s="72"/>
      <c r="N134" s="71"/>
      <c r="O134" s="105"/>
    </row>
    <row r="135" spans="2:15" s="1" customFormat="1" x14ac:dyDescent="0.25">
      <c r="B135" s="5" t="s">
        <v>398</v>
      </c>
      <c r="G135" s="72"/>
      <c r="H135" s="72"/>
      <c r="I135" s="72"/>
      <c r="J135" s="72"/>
      <c r="K135" s="72"/>
      <c r="L135" s="72"/>
      <c r="M135" s="72"/>
      <c r="N135" s="71"/>
      <c r="O135" s="105"/>
    </row>
    <row r="136" spans="2:15" s="1" customFormat="1" x14ac:dyDescent="0.25">
      <c r="B136" s="5" t="s">
        <v>399</v>
      </c>
      <c r="G136" s="72"/>
      <c r="H136" s="72"/>
      <c r="I136" s="72"/>
      <c r="J136" s="72"/>
      <c r="K136" s="72"/>
      <c r="L136" s="72"/>
      <c r="M136" s="72"/>
      <c r="N136" s="71"/>
      <c r="O136" s="105"/>
    </row>
    <row r="137" spans="2:15" s="1" customFormat="1" x14ac:dyDescent="0.25">
      <c r="B137" s="5" t="s">
        <v>400</v>
      </c>
      <c r="G137" s="72"/>
      <c r="H137" s="72"/>
      <c r="I137" s="72"/>
      <c r="J137" s="72"/>
      <c r="K137" s="72"/>
      <c r="L137" s="72"/>
      <c r="M137" s="72"/>
      <c r="N137" s="71"/>
      <c r="O137" s="105"/>
    </row>
    <row r="138" spans="2:15" s="1" customFormat="1" x14ac:dyDescent="0.25">
      <c r="B138" s="5" t="s">
        <v>401</v>
      </c>
      <c r="G138" s="72"/>
      <c r="H138" s="72"/>
      <c r="I138" s="72"/>
      <c r="J138" s="72"/>
      <c r="K138" s="72"/>
      <c r="L138" s="72"/>
      <c r="M138" s="72"/>
      <c r="N138" s="72"/>
      <c r="O138" s="107"/>
    </row>
    <row r="139" spans="2:15" s="1" customFormat="1" x14ac:dyDescent="0.25">
      <c r="B139" s="50" t="s">
        <v>72</v>
      </c>
      <c r="G139" s="21"/>
      <c r="H139" s="21"/>
      <c r="I139" s="21"/>
      <c r="J139" s="21"/>
      <c r="K139" s="21"/>
      <c r="L139" s="21"/>
      <c r="M139" s="21"/>
      <c r="N139" s="21"/>
      <c r="O139" s="33"/>
    </row>
    <row r="140" spans="2:15" s="1" customFormat="1" x14ac:dyDescent="0.25">
      <c r="B140" s="338"/>
      <c r="G140" s="70"/>
      <c r="H140" s="70"/>
      <c r="I140" s="70"/>
      <c r="J140" s="70"/>
      <c r="K140" s="70"/>
      <c r="L140" s="70"/>
      <c r="M140" s="70"/>
      <c r="N140" s="70"/>
      <c r="O140" s="103"/>
    </row>
    <row r="141" spans="2:15" s="1" customFormat="1" x14ac:dyDescent="0.25">
      <c r="B141" s="313"/>
      <c r="G141" s="71"/>
      <c r="H141" s="71"/>
      <c r="I141" s="71"/>
      <c r="J141" s="71"/>
      <c r="K141" s="71"/>
      <c r="L141" s="71"/>
      <c r="M141" s="71"/>
      <c r="N141" s="72"/>
      <c r="O141" s="107"/>
    </row>
    <row r="142" spans="2:15" s="1" customFormat="1" x14ac:dyDescent="0.25">
      <c r="B142" s="45"/>
      <c r="G142" s="21"/>
      <c r="H142" s="21"/>
      <c r="I142" s="21"/>
      <c r="J142" s="21"/>
      <c r="K142" s="21"/>
      <c r="L142" s="21"/>
      <c r="M142" s="21"/>
      <c r="N142" s="21"/>
      <c r="O142" s="33"/>
    </row>
    <row r="143" spans="2:15" s="1" customFormat="1" ht="30" customHeight="1" x14ac:dyDescent="0.25">
      <c r="B143" s="29" t="s">
        <v>406</v>
      </c>
      <c r="C143" s="132"/>
      <c r="D143" s="132"/>
      <c r="E143" s="132"/>
      <c r="F143" s="132"/>
      <c r="G143" s="306">
        <v>2023</v>
      </c>
      <c r="H143" s="306">
        <f t="shared" ref="H143:N143" si="6">+G143+1</f>
        <v>2024</v>
      </c>
      <c r="I143" s="306">
        <f t="shared" si="6"/>
        <v>2025</v>
      </c>
      <c r="J143" s="306">
        <f t="shared" si="6"/>
        <v>2026</v>
      </c>
      <c r="K143" s="306">
        <f t="shared" si="6"/>
        <v>2027</v>
      </c>
      <c r="L143" s="306">
        <f t="shared" si="6"/>
        <v>2028</v>
      </c>
      <c r="M143" s="306">
        <f t="shared" si="6"/>
        <v>2029</v>
      </c>
      <c r="N143" s="306">
        <f t="shared" si="6"/>
        <v>2030</v>
      </c>
      <c r="O143" s="302" t="s">
        <v>449</v>
      </c>
    </row>
    <row r="144" spans="2:15" s="1" customFormat="1" x14ac:dyDescent="0.25">
      <c r="B144" s="116"/>
      <c r="O144" s="6"/>
    </row>
    <row r="145" spans="2:15" s="1" customFormat="1" x14ac:dyDescent="0.25">
      <c r="B145" s="75" t="s">
        <v>376</v>
      </c>
      <c r="O145" s="6"/>
    </row>
    <row r="146" spans="2:15" s="1" customFormat="1" x14ac:dyDescent="0.25">
      <c r="B146" s="317">
        <f>'3_Atividade_METAS_Alta'!B110</f>
        <v>0</v>
      </c>
      <c r="G146" s="71"/>
      <c r="H146" s="71"/>
      <c r="I146" s="71"/>
      <c r="J146" s="71"/>
      <c r="K146" s="71"/>
      <c r="L146" s="71"/>
      <c r="M146" s="71"/>
      <c r="N146" s="70"/>
      <c r="O146" s="103"/>
    </row>
    <row r="147" spans="2:15" s="1" customFormat="1" x14ac:dyDescent="0.25">
      <c r="B147" s="317">
        <f>'3_Atividade_METAS_Alta'!B111</f>
        <v>0</v>
      </c>
      <c r="G147" s="71"/>
      <c r="H147" s="71"/>
      <c r="I147" s="71"/>
      <c r="J147" s="71"/>
      <c r="K147" s="71"/>
      <c r="L147" s="71"/>
      <c r="M147" s="71"/>
      <c r="N147" s="71"/>
      <c r="O147" s="105"/>
    </row>
    <row r="148" spans="2:15" s="1" customFormat="1" x14ac:dyDescent="0.25">
      <c r="B148" s="317">
        <f>'3_Atividade_METAS_Alta'!B112</f>
        <v>0</v>
      </c>
      <c r="G148" s="71"/>
      <c r="H148" s="71"/>
      <c r="I148" s="71"/>
      <c r="J148" s="71"/>
      <c r="K148" s="71"/>
      <c r="L148" s="71"/>
      <c r="M148" s="71"/>
      <c r="N148" s="71"/>
      <c r="O148" s="105"/>
    </row>
    <row r="149" spans="2:15" s="1" customFormat="1" x14ac:dyDescent="0.25">
      <c r="B149" s="317">
        <f>'3_Atividade_METAS_Alta'!B113</f>
        <v>0</v>
      </c>
      <c r="G149" s="71"/>
      <c r="H149" s="71"/>
      <c r="I149" s="71"/>
      <c r="J149" s="71"/>
      <c r="K149" s="71"/>
      <c r="L149" s="71"/>
      <c r="M149" s="71"/>
      <c r="N149" s="71"/>
      <c r="O149" s="105"/>
    </row>
    <row r="150" spans="2:15" s="1" customFormat="1" x14ac:dyDescent="0.25">
      <c r="B150" s="317">
        <f>'3_Atividade_METAS_Alta'!B114</f>
        <v>0</v>
      </c>
      <c r="G150" s="71"/>
      <c r="H150" s="71"/>
      <c r="I150" s="71"/>
      <c r="J150" s="71"/>
      <c r="K150" s="71"/>
      <c r="L150" s="71"/>
      <c r="M150" s="71"/>
      <c r="N150" s="71"/>
      <c r="O150" s="105"/>
    </row>
    <row r="151" spans="2:15" s="1" customFormat="1" x14ac:dyDescent="0.25">
      <c r="B151" s="317">
        <f>'3_Atividade_METAS_Alta'!B115</f>
        <v>0</v>
      </c>
      <c r="G151" s="71"/>
      <c r="H151" s="71"/>
      <c r="I151" s="71"/>
      <c r="J151" s="71"/>
      <c r="K151" s="71"/>
      <c r="L151" s="71"/>
      <c r="M151" s="71"/>
      <c r="N151" s="71"/>
      <c r="O151" s="105"/>
    </row>
    <row r="152" spans="2:15" s="1" customFormat="1" x14ac:dyDescent="0.25">
      <c r="B152" s="317">
        <f>'3_Atividade_METAS_Alta'!B116</f>
        <v>0</v>
      </c>
      <c r="G152" s="71"/>
      <c r="H152" s="71"/>
      <c r="I152" s="71"/>
      <c r="J152" s="71"/>
      <c r="K152" s="71"/>
      <c r="L152" s="71"/>
      <c r="M152" s="71"/>
      <c r="N152" s="72"/>
      <c r="O152" s="107"/>
    </row>
    <row r="153" spans="2:15" s="1" customFormat="1" x14ac:dyDescent="0.25">
      <c r="B153" s="75" t="s">
        <v>377</v>
      </c>
      <c r="O153" s="6"/>
    </row>
    <row r="154" spans="2:15" s="1" customFormat="1" x14ac:dyDescent="0.25">
      <c r="B154" s="317">
        <f>'3_Atividade_METAS_Alta'!B118</f>
        <v>0</v>
      </c>
      <c r="G154" s="71"/>
      <c r="H154" s="71"/>
      <c r="I154" s="71"/>
      <c r="J154" s="71"/>
      <c r="K154" s="71"/>
      <c r="L154" s="71"/>
      <c r="M154" s="71"/>
      <c r="N154" s="70"/>
      <c r="O154" s="103"/>
    </row>
    <row r="155" spans="2:15" s="1" customFormat="1" x14ac:dyDescent="0.25">
      <c r="B155" s="317">
        <f>'3_Atividade_METAS_Alta'!B119</f>
        <v>0</v>
      </c>
      <c r="G155" s="71"/>
      <c r="H155" s="71"/>
      <c r="I155" s="71"/>
      <c r="J155" s="71"/>
      <c r="K155" s="71"/>
      <c r="L155" s="71"/>
      <c r="M155" s="71"/>
      <c r="N155" s="71"/>
      <c r="O155" s="105"/>
    </row>
    <row r="156" spans="2:15" s="1" customFormat="1" x14ac:dyDescent="0.25">
      <c r="B156" s="317">
        <f>'3_Atividade_METAS_Alta'!B120</f>
        <v>0</v>
      </c>
      <c r="G156" s="71"/>
      <c r="H156" s="71"/>
      <c r="I156" s="71"/>
      <c r="J156" s="71"/>
      <c r="K156" s="71"/>
      <c r="L156" s="71"/>
      <c r="M156" s="71"/>
      <c r="N156" s="71"/>
      <c r="O156" s="105"/>
    </row>
    <row r="157" spans="2:15" s="1" customFormat="1" x14ac:dyDescent="0.25">
      <c r="B157" s="317">
        <f>'3_Atividade_METAS_Alta'!B121</f>
        <v>0</v>
      </c>
      <c r="G157" s="71"/>
      <c r="H157" s="71"/>
      <c r="I157" s="71"/>
      <c r="J157" s="71"/>
      <c r="K157" s="71"/>
      <c r="L157" s="71"/>
      <c r="M157" s="71"/>
      <c r="N157" s="71"/>
      <c r="O157" s="105"/>
    </row>
    <row r="158" spans="2:15" s="1" customFormat="1" x14ac:dyDescent="0.25">
      <c r="B158" s="317">
        <f>'3_Atividade_METAS_Alta'!B122</f>
        <v>0</v>
      </c>
      <c r="G158" s="71"/>
      <c r="H158" s="71"/>
      <c r="I158" s="71"/>
      <c r="J158" s="71"/>
      <c r="K158" s="71"/>
      <c r="L158" s="71"/>
      <c r="M158" s="71"/>
      <c r="N158" s="71"/>
      <c r="O158" s="105"/>
    </row>
    <row r="159" spans="2:15" s="1" customFormat="1" x14ac:dyDescent="0.25">
      <c r="B159" s="317">
        <f>'3_Atividade_METAS_Alta'!B123</f>
        <v>0</v>
      </c>
      <c r="G159" s="71"/>
      <c r="H159" s="71"/>
      <c r="I159" s="71"/>
      <c r="J159" s="71"/>
      <c r="K159" s="71"/>
      <c r="L159" s="71"/>
      <c r="M159" s="71"/>
      <c r="N159" s="71"/>
      <c r="O159" s="105"/>
    </row>
    <row r="160" spans="2:15" s="1" customFormat="1" x14ac:dyDescent="0.25">
      <c r="B160" s="317">
        <f>'3_Atividade_METAS_Alta'!B124</f>
        <v>0</v>
      </c>
      <c r="G160" s="71"/>
      <c r="H160" s="71"/>
      <c r="I160" s="71"/>
      <c r="J160" s="71"/>
      <c r="K160" s="71"/>
      <c r="L160" s="71"/>
      <c r="M160" s="71"/>
      <c r="N160" s="72"/>
      <c r="O160" s="107"/>
    </row>
    <row r="161" spans="2:15" s="1" customFormat="1" x14ac:dyDescent="0.25">
      <c r="B161" s="75" t="s">
        <v>381</v>
      </c>
      <c r="O161" s="6"/>
    </row>
    <row r="162" spans="2:15" s="1" customFormat="1" x14ac:dyDescent="0.25">
      <c r="B162" s="317">
        <f>'3_Atividade_METAS_Alta'!B126</f>
        <v>0</v>
      </c>
      <c r="G162" s="71"/>
      <c r="H162" s="71"/>
      <c r="I162" s="71"/>
      <c r="J162" s="71"/>
      <c r="K162" s="71"/>
      <c r="L162" s="71"/>
      <c r="M162" s="71"/>
      <c r="N162" s="70"/>
      <c r="O162" s="103"/>
    </row>
    <row r="163" spans="2:15" s="1" customFormat="1" x14ac:dyDescent="0.25">
      <c r="B163" s="317">
        <f>'3_Atividade_METAS_Alta'!B127</f>
        <v>0</v>
      </c>
      <c r="G163" s="71"/>
      <c r="H163" s="71"/>
      <c r="I163" s="71"/>
      <c r="J163" s="71"/>
      <c r="K163" s="71"/>
      <c r="L163" s="71"/>
      <c r="M163" s="71"/>
      <c r="N163" s="71"/>
      <c r="O163" s="105"/>
    </row>
    <row r="164" spans="2:15" s="1" customFormat="1" x14ac:dyDescent="0.25">
      <c r="B164" s="317">
        <f>'3_Atividade_METAS_Alta'!B128</f>
        <v>0</v>
      </c>
      <c r="G164" s="71"/>
      <c r="H164" s="71"/>
      <c r="I164" s="71"/>
      <c r="J164" s="71"/>
      <c r="K164" s="71"/>
      <c r="L164" s="71"/>
      <c r="M164" s="71"/>
      <c r="N164" s="71"/>
      <c r="O164" s="105"/>
    </row>
    <row r="165" spans="2:15" s="1" customFormat="1" x14ac:dyDescent="0.25">
      <c r="B165" s="317">
        <f>'3_Atividade_METAS_Alta'!B129</f>
        <v>0</v>
      </c>
      <c r="G165" s="71"/>
      <c r="H165" s="71"/>
      <c r="I165" s="71"/>
      <c r="J165" s="71"/>
      <c r="K165" s="71"/>
      <c r="L165" s="71"/>
      <c r="M165" s="71"/>
      <c r="N165" s="71"/>
      <c r="O165" s="105"/>
    </row>
    <row r="166" spans="2:15" s="1" customFormat="1" x14ac:dyDescent="0.25">
      <c r="B166" s="317">
        <f>'3_Atividade_METAS_Alta'!B130</f>
        <v>0</v>
      </c>
      <c r="G166" s="71"/>
      <c r="H166" s="71"/>
      <c r="I166" s="71"/>
      <c r="J166" s="71"/>
      <c r="K166" s="71"/>
      <c r="L166" s="71"/>
      <c r="M166" s="71"/>
      <c r="N166" s="71"/>
      <c r="O166" s="105"/>
    </row>
    <row r="167" spans="2:15" s="1" customFormat="1" x14ac:dyDescent="0.25">
      <c r="B167" s="317">
        <f>'3_Atividade_METAS_Alta'!B131</f>
        <v>0</v>
      </c>
      <c r="G167" s="71"/>
      <c r="H167" s="71"/>
      <c r="I167" s="71"/>
      <c r="J167" s="71"/>
      <c r="K167" s="71"/>
      <c r="L167" s="71"/>
      <c r="M167" s="71"/>
      <c r="N167" s="71"/>
      <c r="O167" s="105"/>
    </row>
    <row r="168" spans="2:15" s="1" customFormat="1" x14ac:dyDescent="0.25">
      <c r="B168" s="317">
        <f>'3_Atividade_METAS_Alta'!B132</f>
        <v>0</v>
      </c>
      <c r="G168" s="71"/>
      <c r="H168" s="71"/>
      <c r="I168" s="71"/>
      <c r="J168" s="71"/>
      <c r="K168" s="71"/>
      <c r="L168" s="71"/>
      <c r="M168" s="71"/>
      <c r="N168" s="72"/>
      <c r="O168" s="107"/>
    </row>
    <row r="169" spans="2:15" s="1" customFormat="1" x14ac:dyDescent="0.25">
      <c r="B169" s="75" t="s">
        <v>382</v>
      </c>
      <c r="O169" s="6"/>
    </row>
    <row r="170" spans="2:15" s="1" customFormat="1" x14ac:dyDescent="0.25">
      <c r="B170" s="317">
        <f>'3_Atividade_METAS_Alta'!B134</f>
        <v>0</v>
      </c>
      <c r="G170" s="71"/>
      <c r="H170" s="71"/>
      <c r="I170" s="71"/>
      <c r="J170" s="71"/>
      <c r="K170" s="71"/>
      <c r="L170" s="71"/>
      <c r="M170" s="71"/>
      <c r="N170" s="70"/>
      <c r="O170" s="103"/>
    </row>
    <row r="171" spans="2:15" s="1" customFormat="1" x14ac:dyDescent="0.25">
      <c r="B171" s="317">
        <f>'3_Atividade_METAS_Alta'!B135</f>
        <v>0</v>
      </c>
      <c r="G171" s="71"/>
      <c r="H171" s="71"/>
      <c r="I171" s="71"/>
      <c r="J171" s="71"/>
      <c r="K171" s="71"/>
      <c r="L171" s="71"/>
      <c r="M171" s="71"/>
      <c r="N171" s="71"/>
      <c r="O171" s="105"/>
    </row>
    <row r="172" spans="2:15" s="1" customFormat="1" x14ac:dyDescent="0.25">
      <c r="B172" s="317">
        <f>'3_Atividade_METAS_Alta'!B136</f>
        <v>0</v>
      </c>
      <c r="G172" s="71"/>
      <c r="H172" s="71"/>
      <c r="I172" s="71"/>
      <c r="J172" s="71"/>
      <c r="K172" s="71"/>
      <c r="L172" s="71"/>
      <c r="M172" s="71"/>
      <c r="N172" s="71"/>
      <c r="O172" s="105"/>
    </row>
    <row r="173" spans="2:15" s="1" customFormat="1" x14ac:dyDescent="0.25">
      <c r="B173" s="317">
        <f>'3_Atividade_METAS_Alta'!B137</f>
        <v>0</v>
      </c>
      <c r="G173" s="71"/>
      <c r="H173" s="71"/>
      <c r="I173" s="71"/>
      <c r="J173" s="71"/>
      <c r="K173" s="71"/>
      <c r="L173" s="71"/>
      <c r="M173" s="71"/>
      <c r="N173" s="71"/>
      <c r="O173" s="105"/>
    </row>
    <row r="174" spans="2:15" s="1" customFormat="1" x14ac:dyDescent="0.25">
      <c r="B174" s="317">
        <f>'3_Atividade_METAS_Alta'!B138</f>
        <v>0</v>
      </c>
      <c r="G174" s="71"/>
      <c r="H174" s="71"/>
      <c r="I174" s="71"/>
      <c r="J174" s="71"/>
      <c r="K174" s="71"/>
      <c r="L174" s="71"/>
      <c r="M174" s="71"/>
      <c r="N174" s="71"/>
      <c r="O174" s="105"/>
    </row>
    <row r="175" spans="2:15" s="1" customFormat="1" x14ac:dyDescent="0.25">
      <c r="B175" s="317">
        <f>'3_Atividade_METAS_Alta'!B141</f>
        <v>0</v>
      </c>
      <c r="G175" s="71"/>
      <c r="H175" s="71"/>
      <c r="I175" s="71"/>
      <c r="J175" s="71"/>
      <c r="K175" s="71"/>
      <c r="L175" s="71"/>
      <c r="M175" s="71"/>
      <c r="N175" s="71"/>
      <c r="O175" s="105"/>
    </row>
    <row r="176" spans="2:15" s="1" customFormat="1" x14ac:dyDescent="0.25">
      <c r="B176" s="317">
        <f>'3_Atividade_METAS_Alta'!B142</f>
        <v>0</v>
      </c>
      <c r="G176" s="71"/>
      <c r="H176" s="71"/>
      <c r="I176" s="71"/>
      <c r="J176" s="71"/>
      <c r="K176" s="71"/>
      <c r="L176" s="71"/>
      <c r="M176" s="71"/>
      <c r="N176" s="72"/>
      <c r="O176" s="107"/>
    </row>
    <row r="177" spans="2:15" s="1" customFormat="1" x14ac:dyDescent="0.25">
      <c r="B177" s="75" t="s">
        <v>384</v>
      </c>
      <c r="O177" s="6"/>
    </row>
    <row r="178" spans="2:15" s="1" customFormat="1" x14ac:dyDescent="0.25">
      <c r="B178" s="317">
        <f>'3_Atividade_METAS_Alta'!B144</f>
        <v>0</v>
      </c>
      <c r="G178" s="72"/>
      <c r="H178" s="72"/>
      <c r="I178" s="72"/>
      <c r="J178" s="72"/>
      <c r="K178" s="72"/>
      <c r="L178" s="72"/>
      <c r="M178" s="72"/>
      <c r="N178" s="188"/>
      <c r="O178" s="189"/>
    </row>
    <row r="179" spans="2:15" s="1" customFormat="1" x14ac:dyDescent="0.25">
      <c r="B179" s="75" t="s">
        <v>407</v>
      </c>
      <c r="O179" s="6"/>
    </row>
    <row r="180" spans="2:15" s="1" customFormat="1" x14ac:dyDescent="0.25">
      <c r="B180" s="317">
        <f>'3_Atividade_METAS_Alta'!B146</f>
        <v>0</v>
      </c>
      <c r="G180" s="70"/>
      <c r="H180" s="70"/>
      <c r="I180" s="70"/>
      <c r="J180" s="70"/>
      <c r="K180" s="70"/>
      <c r="L180" s="70"/>
      <c r="M180" s="70"/>
      <c r="N180" s="70"/>
      <c r="O180" s="103"/>
    </row>
    <row r="181" spans="2:15" s="1" customFormat="1" x14ac:dyDescent="0.25">
      <c r="B181" s="317">
        <f>'3_Atividade_METAS_Alta'!B147</f>
        <v>0</v>
      </c>
      <c r="G181" s="71"/>
      <c r="H181" s="71"/>
      <c r="I181" s="71"/>
      <c r="J181" s="71"/>
      <c r="K181" s="71"/>
      <c r="L181" s="71"/>
      <c r="M181" s="71"/>
      <c r="N181" s="71"/>
      <c r="O181" s="105"/>
    </row>
    <row r="182" spans="2:15" s="1" customFormat="1" x14ac:dyDescent="0.25">
      <c r="B182" s="317">
        <f>'3_Atividade_METAS_Alta'!B148</f>
        <v>0</v>
      </c>
      <c r="G182" s="71"/>
      <c r="H182" s="71"/>
      <c r="I182" s="71"/>
      <c r="J182" s="71"/>
      <c r="K182" s="71"/>
      <c r="L182" s="71"/>
      <c r="M182" s="71"/>
      <c r="N182" s="71"/>
      <c r="O182" s="105"/>
    </row>
    <row r="183" spans="2:15" s="1" customFormat="1" x14ac:dyDescent="0.25">
      <c r="B183" s="317">
        <f>'3_Atividade_METAS_Alta'!B149</f>
        <v>0</v>
      </c>
      <c r="G183" s="71"/>
      <c r="H183" s="71"/>
      <c r="I183" s="71"/>
      <c r="J183" s="71"/>
      <c r="K183" s="71"/>
      <c r="L183" s="71"/>
      <c r="M183" s="71"/>
      <c r="N183" s="71"/>
      <c r="O183" s="105"/>
    </row>
    <row r="184" spans="2:15" s="1" customFormat="1" x14ac:dyDescent="0.25">
      <c r="B184" s="317">
        <f>'3_Atividade_METAS_Alta'!B150</f>
        <v>0</v>
      </c>
      <c r="G184" s="71"/>
      <c r="H184" s="71"/>
      <c r="I184" s="71"/>
      <c r="J184" s="71"/>
      <c r="K184" s="71"/>
      <c r="L184" s="71"/>
      <c r="M184" s="71"/>
      <c r="N184" s="71"/>
      <c r="O184" s="105"/>
    </row>
    <row r="185" spans="2:15" s="1" customFormat="1" x14ac:dyDescent="0.25">
      <c r="B185" s="317">
        <f>'3_Atividade_METAS_Alta'!B151</f>
        <v>0</v>
      </c>
      <c r="G185" s="71"/>
      <c r="H185" s="71"/>
      <c r="I185" s="71"/>
      <c r="J185" s="71"/>
      <c r="K185" s="71"/>
      <c r="L185" s="71"/>
      <c r="M185" s="71"/>
      <c r="N185" s="71"/>
      <c r="O185" s="105"/>
    </row>
    <row r="186" spans="2:15" s="1" customFormat="1" x14ac:dyDescent="0.25">
      <c r="B186" s="317">
        <f>'3_Atividade_METAS_Alta'!B152</f>
        <v>0</v>
      </c>
      <c r="G186" s="71"/>
      <c r="H186" s="71"/>
      <c r="I186" s="71"/>
      <c r="J186" s="71"/>
      <c r="K186" s="71"/>
      <c r="L186" s="71"/>
      <c r="M186" s="71"/>
      <c r="N186" s="72"/>
      <c r="O186" s="107"/>
    </row>
    <row r="187" spans="2:15" s="1" customFormat="1" x14ac:dyDescent="0.25">
      <c r="B187" s="17"/>
      <c r="O187" s="6"/>
    </row>
    <row r="188" spans="2:15" s="1" customFormat="1" ht="30" customHeight="1" x14ac:dyDescent="0.25">
      <c r="B188" s="122" t="s">
        <v>410</v>
      </c>
      <c r="C188" s="132"/>
      <c r="D188" s="132"/>
      <c r="E188" s="132"/>
      <c r="F188" s="132"/>
      <c r="G188" s="306">
        <v>2023</v>
      </c>
      <c r="H188" s="306">
        <f t="shared" ref="H188:N188" si="7">+G188+1</f>
        <v>2024</v>
      </c>
      <c r="I188" s="306">
        <f t="shared" si="7"/>
        <v>2025</v>
      </c>
      <c r="J188" s="306">
        <f t="shared" si="7"/>
        <v>2026</v>
      </c>
      <c r="K188" s="306">
        <f t="shared" si="7"/>
        <v>2027</v>
      </c>
      <c r="L188" s="306">
        <f t="shared" si="7"/>
        <v>2028</v>
      </c>
      <c r="M188" s="306">
        <f t="shared" si="7"/>
        <v>2029</v>
      </c>
      <c r="N188" s="306">
        <f t="shared" si="7"/>
        <v>2030</v>
      </c>
      <c r="O188" s="302" t="s">
        <v>449</v>
      </c>
    </row>
    <row r="189" spans="2:15" s="1" customFormat="1" ht="4.9000000000000004" customHeight="1" x14ac:dyDescent="0.25">
      <c r="B189" s="75"/>
      <c r="G189" s="100"/>
      <c r="H189" s="100"/>
      <c r="I189" s="100"/>
      <c r="J189" s="100"/>
      <c r="K189" s="100"/>
      <c r="L189" s="100"/>
      <c r="M189" s="100"/>
      <c r="N189" s="100"/>
      <c r="O189" s="101"/>
    </row>
    <row r="190" spans="2:15" s="1" customFormat="1" x14ac:dyDescent="0.25">
      <c r="B190" s="35" t="s">
        <v>411</v>
      </c>
      <c r="G190" s="100"/>
      <c r="H190" s="100"/>
      <c r="I190" s="100"/>
      <c r="J190" s="100"/>
      <c r="K190" s="100"/>
      <c r="L190" s="100"/>
      <c r="M190" s="100"/>
      <c r="N190" s="100"/>
      <c r="O190" s="101"/>
    </row>
    <row r="191" spans="2:15" s="1" customFormat="1" x14ac:dyDescent="0.25">
      <c r="B191" s="50" t="s">
        <v>452</v>
      </c>
      <c r="G191" s="70"/>
      <c r="H191" s="70"/>
      <c r="I191" s="70"/>
      <c r="J191" s="70"/>
      <c r="K191" s="70"/>
      <c r="L191" s="70"/>
      <c r="M191" s="70"/>
      <c r="N191" s="70"/>
      <c r="O191" s="103"/>
    </row>
    <row r="192" spans="2:15" s="1" customFormat="1" ht="7.9" customHeight="1" x14ac:dyDescent="0.25">
      <c r="B192" s="17"/>
      <c r="O192" s="6"/>
    </row>
    <row r="193" spans="1:15" s="1" customFormat="1" x14ac:dyDescent="0.25">
      <c r="B193" s="31" t="s">
        <v>453</v>
      </c>
      <c r="G193" s="321"/>
      <c r="H193" s="321"/>
      <c r="I193" s="321"/>
      <c r="J193" s="321"/>
      <c r="K193" s="321"/>
      <c r="L193" s="321"/>
      <c r="M193" s="321"/>
      <c r="N193" s="321"/>
      <c r="O193" s="322"/>
    </row>
    <row r="194" spans="1:15" s="1" customFormat="1" x14ac:dyDescent="0.25">
      <c r="B194" s="50" t="s">
        <v>454</v>
      </c>
      <c r="G194" s="70"/>
      <c r="H194" s="70"/>
      <c r="I194" s="70"/>
      <c r="J194" s="70"/>
      <c r="K194" s="70"/>
      <c r="L194" s="70"/>
      <c r="M194" s="70"/>
      <c r="N194" s="70"/>
      <c r="O194" s="103"/>
    </row>
    <row r="195" spans="1:15" s="1" customFormat="1" x14ac:dyDescent="0.25">
      <c r="B195" s="50" t="s">
        <v>455</v>
      </c>
      <c r="G195" s="71"/>
      <c r="H195" s="71"/>
      <c r="I195" s="71"/>
      <c r="J195" s="71"/>
      <c r="K195" s="71"/>
      <c r="L195" s="71"/>
      <c r="M195" s="71"/>
      <c r="N195" s="71"/>
      <c r="O195" s="105"/>
    </row>
    <row r="196" spans="1:15" s="1" customFormat="1" x14ac:dyDescent="0.25">
      <c r="B196" s="50" t="s">
        <v>456</v>
      </c>
      <c r="G196" s="71"/>
      <c r="H196" s="71"/>
      <c r="I196" s="71"/>
      <c r="J196" s="71"/>
      <c r="K196" s="71"/>
      <c r="L196" s="71"/>
      <c r="M196" s="71"/>
      <c r="N196" s="71"/>
      <c r="O196" s="105"/>
    </row>
    <row r="197" spans="1:15" s="1" customFormat="1" ht="16.899999999999999" customHeight="1" x14ac:dyDescent="0.25">
      <c r="B197" s="50" t="s">
        <v>457</v>
      </c>
      <c r="G197" s="72"/>
      <c r="H197" s="72"/>
      <c r="I197" s="72"/>
      <c r="J197" s="72"/>
      <c r="K197" s="72"/>
      <c r="L197" s="72"/>
      <c r="M197" s="72"/>
      <c r="N197" s="72"/>
      <c r="O197" s="107"/>
    </row>
    <row r="198" spans="1:15" s="1" customFormat="1" ht="7.9" customHeight="1" x14ac:dyDescent="0.25">
      <c r="B198" s="17"/>
      <c r="O198" s="6"/>
    </row>
    <row r="199" spans="1:15" s="1" customFormat="1" x14ac:dyDescent="0.25">
      <c r="B199" s="35" t="s">
        <v>413</v>
      </c>
      <c r="G199" s="321">
        <f t="shared" ref="G199:O199" si="8">SUM(G200:G215)</f>
        <v>0</v>
      </c>
      <c r="H199" s="321">
        <f t="shared" si="8"/>
        <v>0</v>
      </c>
      <c r="I199" s="321">
        <f t="shared" si="8"/>
        <v>0</v>
      </c>
      <c r="J199" s="321">
        <f t="shared" si="8"/>
        <v>0</v>
      </c>
      <c r="K199" s="321">
        <f t="shared" si="8"/>
        <v>0</v>
      </c>
      <c r="L199" s="321">
        <f t="shared" si="8"/>
        <v>0</v>
      </c>
      <c r="M199" s="321">
        <f t="shared" si="8"/>
        <v>0</v>
      </c>
      <c r="N199" s="321">
        <f t="shared" si="8"/>
        <v>0</v>
      </c>
      <c r="O199" s="322">
        <f t="shared" si="8"/>
        <v>0</v>
      </c>
    </row>
    <row r="200" spans="1:15" s="1" customFormat="1" x14ac:dyDescent="0.25">
      <c r="B200" s="50" t="s">
        <v>414</v>
      </c>
      <c r="G200" s="70"/>
      <c r="H200" s="70"/>
      <c r="I200" s="70"/>
      <c r="J200" s="70"/>
      <c r="K200" s="70"/>
      <c r="L200" s="70"/>
      <c r="M200" s="70"/>
      <c r="N200" s="70"/>
      <c r="O200" s="103"/>
    </row>
    <row r="201" spans="1:15" s="1" customFormat="1" x14ac:dyDescent="0.25">
      <c r="B201" s="50" t="s">
        <v>415</v>
      </c>
      <c r="G201" s="71"/>
      <c r="H201" s="71"/>
      <c r="I201" s="71"/>
      <c r="J201" s="71"/>
      <c r="K201" s="71"/>
      <c r="L201" s="71"/>
      <c r="M201" s="71"/>
      <c r="N201" s="71"/>
      <c r="O201" s="105"/>
    </row>
    <row r="202" spans="1:15" s="1" customFormat="1" x14ac:dyDescent="0.25">
      <c r="B202" s="50" t="s">
        <v>416</v>
      </c>
      <c r="G202" s="70"/>
      <c r="H202" s="70"/>
      <c r="I202" s="70"/>
      <c r="J202" s="70"/>
      <c r="K202" s="70"/>
      <c r="L202" s="70"/>
      <c r="M202" s="70"/>
      <c r="N202" s="71"/>
      <c r="O202" s="105"/>
    </row>
    <row r="203" spans="1:15" s="1" customFormat="1" x14ac:dyDescent="0.25">
      <c r="A203" s="48"/>
      <c r="B203" s="50" t="s">
        <v>417</v>
      </c>
      <c r="G203" s="71"/>
      <c r="H203" s="71"/>
      <c r="I203" s="71"/>
      <c r="J203" s="71"/>
      <c r="K203" s="71"/>
      <c r="L203" s="71"/>
      <c r="M203" s="71"/>
      <c r="N203" s="71"/>
      <c r="O203" s="105"/>
    </row>
    <row r="204" spans="1:15" s="1" customFormat="1" x14ac:dyDescent="0.25">
      <c r="B204" s="50" t="s">
        <v>418</v>
      </c>
      <c r="G204" s="70"/>
      <c r="H204" s="70"/>
      <c r="I204" s="70"/>
      <c r="J204" s="70"/>
      <c r="K204" s="70"/>
      <c r="L204" s="70"/>
      <c r="M204" s="70"/>
      <c r="N204" s="71"/>
      <c r="O204" s="105"/>
    </row>
    <row r="205" spans="1:15" s="1" customFormat="1" x14ac:dyDescent="0.25">
      <c r="A205" s="48"/>
      <c r="B205" s="50" t="s">
        <v>419</v>
      </c>
      <c r="G205" s="71"/>
      <c r="H205" s="71"/>
      <c r="I205" s="71"/>
      <c r="J205" s="71"/>
      <c r="K205" s="71"/>
      <c r="L205" s="71"/>
      <c r="M205" s="71"/>
      <c r="N205" s="71"/>
      <c r="O205" s="105"/>
    </row>
    <row r="206" spans="1:15" s="1" customFormat="1" x14ac:dyDescent="0.25">
      <c r="A206" s="48"/>
      <c r="B206" s="50" t="s">
        <v>420</v>
      </c>
      <c r="G206" s="70"/>
      <c r="H206" s="70"/>
      <c r="I206" s="70"/>
      <c r="J206" s="70"/>
      <c r="K206" s="70"/>
      <c r="L206" s="70"/>
      <c r="M206" s="70"/>
      <c r="N206" s="71"/>
      <c r="O206" s="105"/>
    </row>
    <row r="207" spans="1:15" s="1" customFormat="1" x14ac:dyDescent="0.25">
      <c r="A207" s="48"/>
      <c r="B207" s="50" t="s">
        <v>421</v>
      </c>
      <c r="G207" s="71"/>
      <c r="H207" s="71"/>
      <c r="I207" s="71"/>
      <c r="J207" s="71"/>
      <c r="K207" s="71"/>
      <c r="L207" s="71"/>
      <c r="M207" s="71"/>
      <c r="N207" s="71"/>
      <c r="O207" s="105"/>
    </row>
    <row r="208" spans="1:15" s="1" customFormat="1" x14ac:dyDescent="0.25">
      <c r="B208" s="50" t="s">
        <v>422</v>
      </c>
      <c r="G208" s="70"/>
      <c r="H208" s="70"/>
      <c r="I208" s="70"/>
      <c r="J208" s="70"/>
      <c r="K208" s="70"/>
      <c r="L208" s="70"/>
      <c r="M208" s="70"/>
      <c r="N208" s="71"/>
      <c r="O208" s="105"/>
    </row>
    <row r="209" spans="1:16" s="1" customFormat="1" x14ac:dyDescent="0.25">
      <c r="B209" s="50" t="s">
        <v>423</v>
      </c>
      <c r="G209" s="71"/>
      <c r="H209" s="71"/>
      <c r="I209" s="71"/>
      <c r="J209" s="71"/>
      <c r="K209" s="71"/>
      <c r="L209" s="71"/>
      <c r="M209" s="71"/>
      <c r="N209" s="71"/>
      <c r="O209" s="105"/>
    </row>
    <row r="210" spans="1:16" s="1" customFormat="1" ht="31.9" customHeight="1" x14ac:dyDescent="0.25">
      <c r="B210" s="99" t="s">
        <v>424</v>
      </c>
      <c r="G210" s="70"/>
      <c r="H210" s="70"/>
      <c r="I210" s="70"/>
      <c r="J210" s="70"/>
      <c r="K210" s="70"/>
      <c r="L210" s="70"/>
      <c r="M210" s="70"/>
      <c r="N210" s="71"/>
      <c r="O210" s="105"/>
    </row>
    <row r="211" spans="1:16" s="1" customFormat="1" x14ac:dyDescent="0.25">
      <c r="B211" s="50" t="s">
        <v>396</v>
      </c>
      <c r="G211" s="71"/>
      <c r="H211" s="71"/>
      <c r="I211" s="71"/>
      <c r="J211" s="71"/>
      <c r="K211" s="71"/>
      <c r="L211" s="71"/>
      <c r="M211" s="71"/>
      <c r="N211" s="71"/>
      <c r="O211" s="105"/>
    </row>
    <row r="212" spans="1:16" s="1" customFormat="1" x14ac:dyDescent="0.25">
      <c r="B212" s="50" t="s">
        <v>395</v>
      </c>
      <c r="G212" s="70"/>
      <c r="H212" s="70"/>
      <c r="I212" s="70"/>
      <c r="J212" s="70"/>
      <c r="K212" s="70"/>
      <c r="L212" s="70"/>
      <c r="M212" s="70"/>
      <c r="N212" s="71"/>
      <c r="O212" s="105"/>
    </row>
    <row r="213" spans="1:16" s="1" customFormat="1" x14ac:dyDescent="0.25">
      <c r="B213" s="50" t="s">
        <v>399</v>
      </c>
      <c r="G213" s="71"/>
      <c r="H213" s="71"/>
      <c r="I213" s="71"/>
      <c r="J213" s="71"/>
      <c r="K213" s="71"/>
      <c r="L213" s="71"/>
      <c r="M213" s="71"/>
      <c r="N213" s="71"/>
      <c r="O213" s="105"/>
    </row>
    <row r="214" spans="1:16" s="1" customFormat="1" x14ac:dyDescent="0.25">
      <c r="B214" s="50" t="s">
        <v>400</v>
      </c>
      <c r="G214" s="70"/>
      <c r="H214" s="70"/>
      <c r="I214" s="70"/>
      <c r="J214" s="70"/>
      <c r="K214" s="70"/>
      <c r="L214" s="70"/>
      <c r="M214" s="70"/>
      <c r="N214" s="71"/>
      <c r="O214" s="105"/>
    </row>
    <row r="215" spans="1:16" s="1" customFormat="1" x14ac:dyDescent="0.25">
      <c r="B215" s="50" t="s">
        <v>425</v>
      </c>
      <c r="G215" s="71"/>
      <c r="H215" s="71"/>
      <c r="I215" s="71"/>
      <c r="J215" s="71"/>
      <c r="K215" s="71"/>
      <c r="L215" s="71"/>
      <c r="M215" s="71"/>
      <c r="N215" s="72"/>
      <c r="O215" s="107"/>
    </row>
    <row r="216" spans="1:16" s="1" customFormat="1" ht="7.9" customHeight="1" x14ac:dyDescent="0.25">
      <c r="B216" s="75"/>
      <c r="G216" s="52"/>
      <c r="H216" s="52"/>
      <c r="I216" s="52"/>
      <c r="J216" s="52"/>
      <c r="K216" s="52"/>
      <c r="L216" s="52"/>
      <c r="M216" s="52"/>
      <c r="N216" s="52"/>
      <c r="O216" s="124"/>
    </row>
    <row r="217" spans="1:16" s="1" customFormat="1" x14ac:dyDescent="0.25">
      <c r="B217" s="35" t="s">
        <v>426</v>
      </c>
      <c r="G217" s="71"/>
      <c r="H217" s="71"/>
      <c r="I217" s="71"/>
      <c r="J217" s="71"/>
      <c r="K217" s="71"/>
      <c r="L217" s="71"/>
      <c r="M217" s="71"/>
      <c r="N217" s="188"/>
      <c r="O217" s="189"/>
    </row>
    <row r="218" spans="1:16" s="1" customFormat="1" ht="7.9" customHeight="1" x14ac:dyDescent="0.25">
      <c r="B218" s="35"/>
      <c r="G218" s="44"/>
      <c r="H218" s="44"/>
      <c r="I218" s="44"/>
      <c r="J218" s="44"/>
      <c r="K218" s="44"/>
      <c r="L218" s="44"/>
      <c r="M218" s="44"/>
      <c r="N218" s="44"/>
      <c r="O218" s="125"/>
    </row>
    <row r="219" spans="1:16" s="1" customFormat="1" x14ac:dyDescent="0.25">
      <c r="B219" s="126" t="s">
        <v>427</v>
      </c>
      <c r="C219" s="26"/>
      <c r="D219" s="26"/>
      <c r="E219" s="26"/>
      <c r="F219" s="26"/>
      <c r="G219" s="117"/>
      <c r="H219" s="117"/>
      <c r="I219" s="117"/>
      <c r="J219" s="117"/>
      <c r="K219" s="117"/>
      <c r="L219" s="117"/>
      <c r="M219" s="117"/>
      <c r="N219" s="190"/>
      <c r="O219" s="191"/>
    </row>
    <row r="221" spans="1:16" x14ac:dyDescent="0.25">
      <c r="A221" t="s">
        <v>357</v>
      </c>
      <c r="B221" t="s">
        <v>357</v>
      </c>
      <c r="C221" t="s">
        <v>357</v>
      </c>
      <c r="D221" t="s">
        <v>357</v>
      </c>
      <c r="E221" t="s">
        <v>357</v>
      </c>
      <c r="F221" t="s">
        <v>357</v>
      </c>
      <c r="G221" t="s">
        <v>357</v>
      </c>
      <c r="H221" t="s">
        <v>357</v>
      </c>
      <c r="I221" t="s">
        <v>357</v>
      </c>
      <c r="J221" t="s">
        <v>357</v>
      </c>
      <c r="K221" t="s">
        <v>357</v>
      </c>
      <c r="L221" t="s">
        <v>357</v>
      </c>
      <c r="M221" t="s">
        <v>357</v>
      </c>
      <c r="N221" t="s">
        <v>357</v>
      </c>
      <c r="O221" t="s">
        <v>357</v>
      </c>
      <c r="P221" t="s">
        <v>357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2:B87" xr:uid="{00000000-0002-0000-1400-000000000000}">
      <formula1>Municípios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9"/>
  </sheetPr>
  <dimension ref="A2:L52"/>
  <sheetViews>
    <sheetView showGridLines="0" zoomScale="85" zoomScaleNormal="85" workbookViewId="0">
      <pane ySplit="3" topLeftCell="A19" activePane="bottomLeft" state="frozen"/>
      <selection activeCell="B28" sqref="B28"/>
      <selection pane="bottomLeft" activeCell="E34" sqref="E34:K35"/>
    </sheetView>
  </sheetViews>
  <sheetFormatPr defaultColWidth="0" defaultRowHeight="15" zeroHeight="1" x14ac:dyDescent="0.25"/>
  <cols>
    <col min="1" max="1" width="2.7109375" customWidth="1"/>
    <col min="2" max="2" width="78.7109375" customWidth="1"/>
    <col min="3" max="11" width="13" customWidth="1"/>
    <col min="12" max="12" width="2.7109375" customWidth="1"/>
  </cols>
  <sheetData>
    <row r="2" spans="2:11" s="1" customFormat="1" ht="22.15" customHeight="1" x14ac:dyDescent="0.25">
      <c r="B2" s="381" t="s">
        <v>358</v>
      </c>
      <c r="C2" s="382"/>
      <c r="D2" s="382"/>
      <c r="E2" s="382"/>
      <c r="F2" s="382"/>
      <c r="G2" s="382"/>
      <c r="H2" s="382"/>
      <c r="I2" s="382"/>
      <c r="J2" s="382"/>
      <c r="K2" s="382"/>
    </row>
    <row r="3" spans="2:11" ht="4.9000000000000004" customHeight="1" x14ac:dyDescent="0.25"/>
    <row r="4" spans="2:11" ht="30" customHeight="1" x14ac:dyDescent="0.25">
      <c r="B4" s="282" t="s">
        <v>359</v>
      </c>
      <c r="C4" s="283">
        <v>2022</v>
      </c>
      <c r="D4" s="73">
        <f t="shared" ref="D4:K4" si="0">+C4+1</f>
        <v>2023</v>
      </c>
      <c r="E4" s="73">
        <f t="shared" si="0"/>
        <v>2024</v>
      </c>
      <c r="F4" s="73">
        <f t="shared" si="0"/>
        <v>2025</v>
      </c>
      <c r="G4" s="73">
        <f t="shared" si="0"/>
        <v>2026</v>
      </c>
      <c r="H4" s="73">
        <f t="shared" si="0"/>
        <v>2027</v>
      </c>
      <c r="I4" s="73">
        <f t="shared" si="0"/>
        <v>2028</v>
      </c>
      <c r="J4" s="73">
        <f t="shared" si="0"/>
        <v>2029</v>
      </c>
      <c r="K4" s="74">
        <f t="shared" si="0"/>
        <v>2030</v>
      </c>
    </row>
    <row r="5" spans="2:11" x14ac:dyDescent="0.25">
      <c r="B5" s="24"/>
      <c r="K5" s="23"/>
    </row>
    <row r="6" spans="2:11" x14ac:dyDescent="0.25">
      <c r="B6" s="75" t="s">
        <v>360</v>
      </c>
      <c r="C6" s="66">
        <v>1</v>
      </c>
      <c r="D6" s="66">
        <v>1</v>
      </c>
      <c r="E6" s="66">
        <v>1</v>
      </c>
      <c r="F6" s="66">
        <v>1</v>
      </c>
      <c r="G6" s="66">
        <v>1</v>
      </c>
      <c r="H6" s="66">
        <v>1</v>
      </c>
      <c r="I6" s="66">
        <v>1</v>
      </c>
      <c r="J6" s="66">
        <v>1</v>
      </c>
      <c r="K6" s="76">
        <v>1</v>
      </c>
    </row>
    <row r="7" spans="2:11" x14ac:dyDescent="0.25">
      <c r="B7" s="75" t="s">
        <v>361</v>
      </c>
      <c r="C7" s="68">
        <v>0</v>
      </c>
      <c r="D7" s="68">
        <v>0</v>
      </c>
      <c r="E7" s="68">
        <v>1</v>
      </c>
      <c r="F7" s="68">
        <v>2</v>
      </c>
      <c r="G7" s="68">
        <v>3</v>
      </c>
      <c r="H7" s="68">
        <v>3</v>
      </c>
      <c r="I7" s="68">
        <v>3</v>
      </c>
      <c r="J7" s="68">
        <v>3</v>
      </c>
      <c r="K7" s="77">
        <v>3</v>
      </c>
    </row>
    <row r="8" spans="2:11" x14ac:dyDescent="0.25">
      <c r="B8" s="75" t="s">
        <v>362</v>
      </c>
      <c r="C8" s="69">
        <v>0</v>
      </c>
      <c r="D8" s="69">
        <v>0</v>
      </c>
      <c r="E8" s="69">
        <v>0</v>
      </c>
      <c r="F8" s="69">
        <v>0</v>
      </c>
      <c r="G8" s="69">
        <v>1</v>
      </c>
      <c r="H8" s="69">
        <v>1</v>
      </c>
      <c r="I8" s="69">
        <v>1</v>
      </c>
      <c r="J8" s="69">
        <v>1</v>
      </c>
      <c r="K8" s="78">
        <v>1</v>
      </c>
    </row>
    <row r="9" spans="2:11" x14ac:dyDescent="0.25">
      <c r="B9" s="35" t="s">
        <v>363</v>
      </c>
      <c r="C9" s="79"/>
      <c r="D9" s="79"/>
      <c r="E9" s="79"/>
      <c r="F9" s="79"/>
      <c r="G9" s="79"/>
      <c r="H9" s="79"/>
      <c r="I9" s="79"/>
      <c r="J9" s="79"/>
      <c r="K9" s="80"/>
    </row>
    <row r="10" spans="2:11" x14ac:dyDescent="0.25">
      <c r="B10" s="81" t="s">
        <v>459</v>
      </c>
      <c r="C10" s="66">
        <v>1859</v>
      </c>
      <c r="D10" s="66">
        <v>1859</v>
      </c>
      <c r="E10" s="66">
        <v>1859</v>
      </c>
      <c r="F10" s="66">
        <v>1859</v>
      </c>
      <c r="G10" s="66">
        <v>1859</v>
      </c>
      <c r="H10" s="66">
        <v>1859</v>
      </c>
      <c r="I10" s="66">
        <v>1859</v>
      </c>
      <c r="J10" s="66">
        <v>1859</v>
      </c>
      <c r="K10" s="76">
        <v>1859</v>
      </c>
    </row>
    <row r="11" spans="2:11" x14ac:dyDescent="0.25">
      <c r="B11" s="81" t="s">
        <v>364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77">
        <v>0</v>
      </c>
    </row>
    <row r="12" spans="2:11" x14ac:dyDescent="0.25">
      <c r="B12" s="81" t="s">
        <v>460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520</v>
      </c>
      <c r="J12" s="69">
        <v>740</v>
      </c>
      <c r="K12" s="78">
        <v>860</v>
      </c>
    </row>
    <row r="13" spans="2:11" x14ac:dyDescent="0.25">
      <c r="B13" s="35" t="s">
        <v>365</v>
      </c>
      <c r="C13" s="79"/>
      <c r="D13" s="79"/>
      <c r="E13" s="79"/>
      <c r="F13" s="79"/>
      <c r="G13" s="79"/>
      <c r="H13" s="79"/>
      <c r="I13" s="79"/>
      <c r="J13" s="79"/>
      <c r="K13" s="80"/>
    </row>
    <row r="14" spans="2:11" x14ac:dyDescent="0.25">
      <c r="B14" s="81" t="s">
        <v>461</v>
      </c>
      <c r="C14" s="66">
        <v>0</v>
      </c>
      <c r="D14" s="345">
        <v>0</v>
      </c>
      <c r="E14" s="345">
        <v>0</v>
      </c>
      <c r="F14" s="345">
        <v>0</v>
      </c>
      <c r="G14" s="345">
        <v>0</v>
      </c>
      <c r="H14" s="345">
        <v>0</v>
      </c>
      <c r="I14" s="345">
        <v>0</v>
      </c>
      <c r="J14" s="345">
        <v>0</v>
      </c>
      <c r="K14" s="346">
        <v>0</v>
      </c>
    </row>
    <row r="15" spans="2:11" x14ac:dyDescent="0.25">
      <c r="B15" s="81" t="s">
        <v>462</v>
      </c>
      <c r="C15" s="68">
        <v>0</v>
      </c>
      <c r="D15" s="347">
        <v>0</v>
      </c>
      <c r="E15" s="347">
        <v>0</v>
      </c>
      <c r="F15" s="347">
        <v>0</v>
      </c>
      <c r="G15" s="347">
        <v>0</v>
      </c>
      <c r="H15" s="347">
        <v>0</v>
      </c>
      <c r="I15" s="347">
        <v>0</v>
      </c>
      <c r="J15" s="347">
        <v>0</v>
      </c>
      <c r="K15" s="348">
        <v>0</v>
      </c>
    </row>
    <row r="16" spans="2:11" x14ac:dyDescent="0.25">
      <c r="B16" s="81" t="s">
        <v>463</v>
      </c>
      <c r="C16" s="69">
        <v>0</v>
      </c>
      <c r="D16" s="69">
        <v>0</v>
      </c>
      <c r="E16" s="69">
        <v>450</v>
      </c>
      <c r="F16" s="69">
        <v>930</v>
      </c>
      <c r="G16" s="69">
        <v>1410</v>
      </c>
      <c r="H16" s="69">
        <v>1890</v>
      </c>
      <c r="I16" s="69">
        <v>2400</v>
      </c>
      <c r="J16" s="69">
        <v>2400</v>
      </c>
      <c r="K16" s="78">
        <v>2400</v>
      </c>
    </row>
    <row r="17" spans="2:11" x14ac:dyDescent="0.25">
      <c r="B17" s="35" t="s">
        <v>367</v>
      </c>
      <c r="C17" s="79"/>
      <c r="D17" s="79"/>
      <c r="E17" s="79"/>
      <c r="F17" s="79"/>
      <c r="G17" s="79"/>
      <c r="H17" s="79"/>
      <c r="I17" s="79"/>
      <c r="J17" s="79"/>
      <c r="K17" s="80"/>
    </row>
    <row r="18" spans="2:11" x14ac:dyDescent="0.25">
      <c r="B18" s="81" t="s">
        <v>464</v>
      </c>
      <c r="C18" s="66">
        <v>0</v>
      </c>
      <c r="D18" s="66">
        <v>0</v>
      </c>
      <c r="E18" s="66">
        <v>0</v>
      </c>
      <c r="F18" s="66">
        <v>0</v>
      </c>
      <c r="G18" s="66">
        <v>1</v>
      </c>
      <c r="H18" s="66">
        <v>1</v>
      </c>
      <c r="I18" s="66">
        <v>1</v>
      </c>
      <c r="J18" s="66">
        <v>1</v>
      </c>
      <c r="K18" s="76">
        <v>1</v>
      </c>
    </row>
    <row r="19" spans="2:11" x14ac:dyDescent="0.25">
      <c r="B19" s="81" t="s">
        <v>369</v>
      </c>
      <c r="C19" s="68">
        <v>31</v>
      </c>
      <c r="D19" s="68">
        <v>31</v>
      </c>
      <c r="E19" s="68">
        <v>50</v>
      </c>
      <c r="F19" s="68">
        <v>69</v>
      </c>
      <c r="G19" s="68">
        <v>88</v>
      </c>
      <c r="H19" s="68">
        <v>88</v>
      </c>
      <c r="I19" s="68">
        <v>88</v>
      </c>
      <c r="J19" s="68">
        <v>88</v>
      </c>
      <c r="K19" s="77">
        <v>88</v>
      </c>
    </row>
    <row r="20" spans="2:11" x14ac:dyDescent="0.25">
      <c r="B20" s="81" t="s">
        <v>370</v>
      </c>
      <c r="C20" s="68">
        <v>0</v>
      </c>
      <c r="D20" s="68">
        <v>0</v>
      </c>
      <c r="E20" s="68">
        <v>0</v>
      </c>
      <c r="F20" s="68">
        <v>0</v>
      </c>
      <c r="G20" s="68">
        <v>1</v>
      </c>
      <c r="H20" s="68">
        <v>1</v>
      </c>
      <c r="I20" s="68">
        <v>1</v>
      </c>
      <c r="J20" s="68">
        <v>1</v>
      </c>
      <c r="K20" s="77">
        <v>1</v>
      </c>
    </row>
    <row r="21" spans="2:11" x14ac:dyDescent="0.25">
      <c r="B21" s="81" t="s">
        <v>371</v>
      </c>
      <c r="C21" s="68">
        <v>9</v>
      </c>
      <c r="D21" s="68">
        <v>9</v>
      </c>
      <c r="E21" s="68">
        <v>24</v>
      </c>
      <c r="F21" s="68">
        <v>24</v>
      </c>
      <c r="G21" s="68">
        <v>24</v>
      </c>
      <c r="H21" s="68">
        <v>24</v>
      </c>
      <c r="I21" s="68">
        <v>24</v>
      </c>
      <c r="J21" s="68">
        <v>24</v>
      </c>
      <c r="K21" s="77">
        <v>24</v>
      </c>
    </row>
    <row r="22" spans="2:11" x14ac:dyDescent="0.25">
      <c r="B22" s="81" t="s">
        <v>372</v>
      </c>
      <c r="C22" s="68">
        <v>0</v>
      </c>
      <c r="D22" s="68">
        <v>0</v>
      </c>
      <c r="E22" s="68">
        <v>10</v>
      </c>
      <c r="F22" s="68">
        <v>10</v>
      </c>
      <c r="G22" s="68">
        <v>10</v>
      </c>
      <c r="H22" s="68">
        <v>10</v>
      </c>
      <c r="I22" s="68">
        <v>10</v>
      </c>
      <c r="J22" s="68">
        <v>10</v>
      </c>
      <c r="K22" s="77">
        <v>10</v>
      </c>
    </row>
    <row r="23" spans="2:11" x14ac:dyDescent="0.25">
      <c r="B23" s="81" t="s">
        <v>373</v>
      </c>
      <c r="C23" s="69">
        <v>0</v>
      </c>
      <c r="D23" s="69">
        <v>0</v>
      </c>
      <c r="E23" s="69">
        <v>142</v>
      </c>
      <c r="F23" s="69">
        <v>142</v>
      </c>
      <c r="G23" s="69">
        <v>142</v>
      </c>
      <c r="H23" s="69">
        <v>142</v>
      </c>
      <c r="I23" s="69">
        <v>142</v>
      </c>
      <c r="J23" s="69">
        <v>142</v>
      </c>
      <c r="K23" s="78">
        <v>142</v>
      </c>
    </row>
    <row r="24" spans="2:11" x14ac:dyDescent="0.25">
      <c r="B24" s="81" t="s">
        <v>72</v>
      </c>
      <c r="C24" s="79"/>
      <c r="D24" s="79"/>
      <c r="E24" s="79"/>
      <c r="F24" s="79"/>
      <c r="G24" s="79"/>
      <c r="H24" s="79"/>
      <c r="I24" s="79"/>
      <c r="J24" s="79"/>
      <c r="K24" s="80"/>
    </row>
    <row r="25" spans="2:11" x14ac:dyDescent="0.25">
      <c r="B25" s="82"/>
      <c r="C25" s="66"/>
      <c r="D25" s="66"/>
      <c r="E25" s="66"/>
      <c r="F25" s="66"/>
      <c r="G25" s="66"/>
      <c r="H25" s="66"/>
      <c r="I25" s="66"/>
      <c r="J25" s="66"/>
      <c r="K25" s="76"/>
    </row>
    <row r="26" spans="2:11" x14ac:dyDescent="0.25">
      <c r="B26" s="82"/>
      <c r="C26" s="66"/>
      <c r="D26" s="66"/>
      <c r="E26" s="66"/>
      <c r="F26" s="66"/>
      <c r="G26" s="66"/>
      <c r="H26" s="66"/>
      <c r="I26" s="66"/>
      <c r="J26" s="66"/>
      <c r="K26" s="76"/>
    </row>
    <row r="27" spans="2:11" x14ac:dyDescent="0.25">
      <c r="B27" s="82"/>
      <c r="C27" s="66"/>
      <c r="D27" s="66"/>
      <c r="E27" s="66"/>
      <c r="F27" s="66"/>
      <c r="G27" s="66"/>
      <c r="H27" s="66"/>
      <c r="I27" s="66"/>
      <c r="J27" s="66"/>
      <c r="K27" s="76"/>
    </row>
    <row r="28" spans="2:11" x14ac:dyDescent="0.25">
      <c r="B28" s="82"/>
      <c r="C28" s="66"/>
      <c r="D28" s="66"/>
      <c r="E28" s="66"/>
      <c r="F28" s="66"/>
      <c r="G28" s="66"/>
      <c r="H28" s="66"/>
      <c r="I28" s="66"/>
      <c r="J28" s="66"/>
      <c r="K28" s="76"/>
    </row>
    <row r="29" spans="2:11" x14ac:dyDescent="0.25">
      <c r="B29" s="83"/>
      <c r="C29" s="84"/>
      <c r="D29" s="84"/>
      <c r="E29" s="84"/>
      <c r="F29" s="84"/>
      <c r="G29" s="84"/>
      <c r="H29" s="84"/>
      <c r="I29" s="84"/>
      <c r="J29" s="84"/>
      <c r="K29" s="85"/>
    </row>
    <row r="31" spans="2:11" s="1" customFormat="1" ht="30" customHeight="1" x14ac:dyDescent="0.25">
      <c r="B31" s="282" t="s">
        <v>465</v>
      </c>
      <c r="C31" s="283">
        <v>2022</v>
      </c>
      <c r="D31" s="73">
        <f t="shared" ref="D31:K31" si="1">+C31+1</f>
        <v>2023</v>
      </c>
      <c r="E31" s="73">
        <f t="shared" si="1"/>
        <v>2024</v>
      </c>
      <c r="F31" s="73">
        <f t="shared" si="1"/>
        <v>2025</v>
      </c>
      <c r="G31" s="73">
        <f t="shared" si="1"/>
        <v>2026</v>
      </c>
      <c r="H31" s="73">
        <f t="shared" si="1"/>
        <v>2027</v>
      </c>
      <c r="I31" s="73">
        <f t="shared" si="1"/>
        <v>2028</v>
      </c>
      <c r="J31" s="73">
        <f t="shared" si="1"/>
        <v>2029</v>
      </c>
      <c r="K31" s="74">
        <f t="shared" si="1"/>
        <v>2030</v>
      </c>
    </row>
    <row r="32" spans="2:11" s="1" customFormat="1" x14ac:dyDescent="0.25">
      <c r="B32" s="98"/>
      <c r="K32" s="6"/>
    </row>
    <row r="33" spans="2:11" s="1" customFormat="1" x14ac:dyDescent="0.25">
      <c r="B33" s="35" t="s">
        <v>466</v>
      </c>
      <c r="K33" s="232"/>
    </row>
    <row r="34" spans="2:11" s="1" customFormat="1" x14ac:dyDescent="0.25">
      <c r="B34" s="50" t="s">
        <v>467</v>
      </c>
      <c r="C34" s="70">
        <v>0</v>
      </c>
      <c r="D34" s="70">
        <v>50</v>
      </c>
      <c r="E34" s="349">
        <v>425</v>
      </c>
      <c r="F34" s="349">
        <v>425</v>
      </c>
      <c r="G34" s="349">
        <v>850</v>
      </c>
      <c r="H34" s="349">
        <v>850</v>
      </c>
      <c r="I34" s="349">
        <v>425</v>
      </c>
      <c r="J34" s="349">
        <v>425</v>
      </c>
      <c r="K34" s="350">
        <v>425</v>
      </c>
    </row>
    <row r="35" spans="2:11" s="1" customFormat="1" ht="16.149999999999999" customHeight="1" x14ac:dyDescent="0.25">
      <c r="B35" s="99" t="s">
        <v>468</v>
      </c>
      <c r="C35" s="70">
        <v>0</v>
      </c>
      <c r="D35" s="70">
        <v>50</v>
      </c>
      <c r="E35" s="349">
        <v>475</v>
      </c>
      <c r="F35" s="349">
        <v>900</v>
      </c>
      <c r="G35" s="349">
        <v>1750</v>
      </c>
      <c r="H35" s="349">
        <v>2600</v>
      </c>
      <c r="I35" s="349">
        <v>3025</v>
      </c>
      <c r="J35" s="349">
        <v>3450</v>
      </c>
      <c r="K35" s="350">
        <v>3875</v>
      </c>
    </row>
    <row r="36" spans="2:11" s="1" customFormat="1" x14ac:dyDescent="0.25">
      <c r="B36" s="50" t="s">
        <v>469</v>
      </c>
      <c r="C36" s="70">
        <v>2.2999999999999998</v>
      </c>
      <c r="D36" s="70">
        <v>2.2999999999999998</v>
      </c>
      <c r="E36" s="70">
        <v>2.2999999999999998</v>
      </c>
      <c r="F36" s="70">
        <v>2.2999999999999998</v>
      </c>
      <c r="G36" s="70">
        <v>2.2999999999999998</v>
      </c>
      <c r="H36" s="70">
        <v>2.2999999999999998</v>
      </c>
      <c r="I36" s="70">
        <v>2.2999999999999998</v>
      </c>
      <c r="J36" s="70">
        <v>2.2999999999999998</v>
      </c>
      <c r="K36" s="233">
        <v>2.2999999999999998</v>
      </c>
    </row>
    <row r="37" spans="2:11" s="1" customFormat="1" x14ac:dyDescent="0.25">
      <c r="B37" s="50" t="s">
        <v>470</v>
      </c>
      <c r="C37" s="349">
        <v>750.51954657753231</v>
      </c>
      <c r="D37" s="349">
        <v>759.29284513104733</v>
      </c>
      <c r="E37" s="349">
        <v>758.44677372474939</v>
      </c>
      <c r="F37" s="349">
        <v>758.44677372474939</v>
      </c>
      <c r="G37" s="349">
        <v>758.44677372474939</v>
      </c>
      <c r="H37" s="349">
        <v>758.44677372474939</v>
      </c>
      <c r="I37" s="349">
        <v>758.44677372474939</v>
      </c>
      <c r="J37" s="349">
        <v>758.44677372474939</v>
      </c>
      <c r="K37" s="350">
        <v>758.44677372474939</v>
      </c>
    </row>
    <row r="38" spans="2:11" s="1" customFormat="1" x14ac:dyDescent="0.25">
      <c r="B38" s="50" t="s">
        <v>471</v>
      </c>
      <c r="C38" s="362">
        <f>(C37*0.3786*C36*C35*0.5)/1000</f>
        <v>0</v>
      </c>
      <c r="D38" s="362">
        <f t="shared" ref="D38:K38" si="2">(D37*0.3786*D36*D35*0.5)/1000</f>
        <v>16.529425592080333</v>
      </c>
      <c r="E38" s="362">
        <f t="shared" si="2"/>
        <v>156.85456688570883</v>
      </c>
      <c r="F38" s="362">
        <f t="shared" si="2"/>
        <v>297.19812673081674</v>
      </c>
      <c r="G38" s="362">
        <f t="shared" si="2"/>
        <v>577.88524642103255</v>
      </c>
      <c r="H38" s="362">
        <f t="shared" si="2"/>
        <v>858.57236611124836</v>
      </c>
      <c r="I38" s="362">
        <f t="shared" si="2"/>
        <v>998.9159259563562</v>
      </c>
      <c r="J38" s="362">
        <f t="shared" si="2"/>
        <v>1139.2594858014643</v>
      </c>
      <c r="K38" s="362">
        <f t="shared" si="2"/>
        <v>1279.6030456465721</v>
      </c>
    </row>
    <row r="39" spans="2:11" s="1" customFormat="1" x14ac:dyDescent="0.25">
      <c r="B39" s="50"/>
      <c r="C39" s="315"/>
      <c r="D39" s="315"/>
      <c r="E39" s="315"/>
      <c r="F39" s="315"/>
      <c r="G39" s="315"/>
      <c r="H39" s="315"/>
      <c r="I39" s="315"/>
      <c r="J39" s="315"/>
      <c r="K39" s="342"/>
    </row>
    <row r="40" spans="2:11" s="1" customFormat="1" x14ac:dyDescent="0.25">
      <c r="B40" s="35" t="s">
        <v>472</v>
      </c>
      <c r="C40" s="230"/>
      <c r="D40" s="230"/>
      <c r="E40" s="230"/>
      <c r="F40" s="230"/>
      <c r="G40" s="230"/>
      <c r="H40" s="230"/>
      <c r="I40" s="230"/>
      <c r="J40" s="230"/>
      <c r="K40" s="232"/>
    </row>
    <row r="41" spans="2:11" s="1" customFormat="1" x14ac:dyDescent="0.25">
      <c r="B41" s="50" t="s">
        <v>473</v>
      </c>
      <c r="C41" s="70">
        <v>0</v>
      </c>
      <c r="D41" s="70">
        <v>0</v>
      </c>
      <c r="E41" s="349">
        <v>3</v>
      </c>
      <c r="F41" s="349">
        <v>6</v>
      </c>
      <c r="G41" s="349">
        <v>7</v>
      </c>
      <c r="H41" s="349">
        <v>8</v>
      </c>
      <c r="I41" s="349">
        <v>9</v>
      </c>
      <c r="J41" s="349">
        <v>10</v>
      </c>
      <c r="K41" s="350">
        <v>10</v>
      </c>
    </row>
    <row r="42" spans="2:11" s="1" customFormat="1" x14ac:dyDescent="0.25">
      <c r="B42" s="50" t="s">
        <v>474</v>
      </c>
      <c r="C42" s="70">
        <v>0</v>
      </c>
      <c r="D42" s="70">
        <v>0</v>
      </c>
      <c r="E42" s="70">
        <v>345</v>
      </c>
      <c r="F42" s="70">
        <v>690</v>
      </c>
      <c r="G42" s="70">
        <v>804.99999999999989</v>
      </c>
      <c r="H42" s="70">
        <v>919.99999999999989</v>
      </c>
      <c r="I42" s="70">
        <v>1035</v>
      </c>
      <c r="J42" s="70">
        <v>1150</v>
      </c>
      <c r="K42" s="233">
        <v>1150</v>
      </c>
    </row>
    <row r="43" spans="2:11" s="1" customFormat="1" x14ac:dyDescent="0.25">
      <c r="B43" s="50" t="s">
        <v>475</v>
      </c>
      <c r="C43" s="362">
        <f>(C37*0.3786*C42*0.5)/1000</f>
        <v>0</v>
      </c>
      <c r="D43" s="362">
        <f t="shared" ref="D43:K43" si="3">(D37*0.3786*D42*0.5)/1000</f>
        <v>0</v>
      </c>
      <c r="E43" s="362">
        <f t="shared" si="3"/>
        <v>49.533021121802797</v>
      </c>
      <c r="F43" s="362">
        <f t="shared" si="3"/>
        <v>99.066042243605594</v>
      </c>
      <c r="G43" s="362">
        <f t="shared" si="3"/>
        <v>115.57704928420651</v>
      </c>
      <c r="H43" s="362">
        <f t="shared" si="3"/>
        <v>132.08805632480744</v>
      </c>
      <c r="I43" s="362">
        <f t="shared" si="3"/>
        <v>148.5990633654084</v>
      </c>
      <c r="J43" s="362">
        <f t="shared" si="3"/>
        <v>165.11007040600933</v>
      </c>
      <c r="K43" s="362">
        <f t="shared" si="3"/>
        <v>165.11007040600933</v>
      </c>
    </row>
    <row r="44" spans="2:11" s="1" customFormat="1" x14ac:dyDescent="0.25">
      <c r="B44" s="223"/>
      <c r="K44" s="232"/>
    </row>
    <row r="45" spans="2:11" s="1" customFormat="1" x14ac:dyDescent="0.25">
      <c r="B45" s="231" t="s">
        <v>476</v>
      </c>
      <c r="C45" s="343">
        <f t="shared" ref="C45:K45" si="4">C43+C38</f>
        <v>0</v>
      </c>
      <c r="D45" s="343">
        <f t="shared" si="4"/>
        <v>16.529425592080333</v>
      </c>
      <c r="E45" s="343">
        <f t="shared" si="4"/>
        <v>206.38758800751162</v>
      </c>
      <c r="F45" s="343">
        <f t="shared" si="4"/>
        <v>396.26416897442232</v>
      </c>
      <c r="G45" s="343">
        <f t="shared" si="4"/>
        <v>693.46229570523906</v>
      </c>
      <c r="H45" s="343">
        <f t="shared" si="4"/>
        <v>990.6604224360558</v>
      </c>
      <c r="I45" s="343">
        <f t="shared" si="4"/>
        <v>1147.5149893217647</v>
      </c>
      <c r="J45" s="343">
        <f t="shared" si="4"/>
        <v>1304.3695562074736</v>
      </c>
      <c r="K45" s="344">
        <f t="shared" si="4"/>
        <v>1444.7131160525814</v>
      </c>
    </row>
    <row r="46" spans="2:11" s="1" customFormat="1" x14ac:dyDescent="0.25">
      <c r="B46" s="229"/>
      <c r="C46" s="229"/>
      <c r="D46" s="229"/>
      <c r="E46" s="229"/>
      <c r="F46" s="229"/>
      <c r="G46" s="229"/>
      <c r="H46" s="229"/>
      <c r="I46" s="229"/>
      <c r="J46" s="229"/>
      <c r="K46" s="229"/>
    </row>
    <row r="47" spans="2:11" s="1" customFormat="1" x14ac:dyDescent="0.25">
      <c r="B47" s="229"/>
      <c r="C47" s="229"/>
      <c r="D47" s="229"/>
      <c r="E47" s="229"/>
      <c r="F47" s="229"/>
      <c r="G47" s="229"/>
      <c r="H47" s="229"/>
      <c r="I47" s="229"/>
      <c r="J47" s="229"/>
      <c r="K47" s="229"/>
    </row>
    <row r="49" spans="1:12" x14ac:dyDescent="0.25">
      <c r="A49" s="223"/>
      <c r="B49" s="229"/>
      <c r="C49" t="s">
        <v>357</v>
      </c>
      <c r="D49" t="s">
        <v>357</v>
      </c>
      <c r="E49" t="s">
        <v>357</v>
      </c>
      <c r="F49" t="s">
        <v>357</v>
      </c>
      <c r="G49" t="s">
        <v>357</v>
      </c>
      <c r="H49" t="s">
        <v>357</v>
      </c>
      <c r="I49" t="s">
        <v>357</v>
      </c>
      <c r="J49" t="s">
        <v>357</v>
      </c>
      <c r="K49" t="s">
        <v>357</v>
      </c>
      <c r="L49" t="s">
        <v>357</v>
      </c>
    </row>
    <row r="50" spans="1:12" hidden="1" x14ac:dyDescent="0.25">
      <c r="B50" s="223"/>
    </row>
    <row r="51" spans="1:12" hidden="1" x14ac:dyDescent="0.25">
      <c r="B51" s="222" t="s">
        <v>476</v>
      </c>
    </row>
    <row r="52" spans="1:12" hidden="1" x14ac:dyDescent="0.25">
      <c r="B52" s="222" t="s">
        <v>476</v>
      </c>
    </row>
  </sheetData>
  <mergeCells count="1">
    <mergeCell ref="B2:K2"/>
  </mergeCells>
  <pageMargins left="0.7" right="0.7" top="0.75" bottom="0.75" header="0.3" footer="0.3"/>
  <pageSetup paperSize="9" orientation="portrait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theme="9"/>
  </sheetPr>
  <dimension ref="A2:L117"/>
  <sheetViews>
    <sheetView showGridLines="0" topLeftCell="A90" zoomScale="85" zoomScaleNormal="85" workbookViewId="0">
      <selection activeCell="K114" sqref="K114"/>
    </sheetView>
  </sheetViews>
  <sheetFormatPr defaultColWidth="0" defaultRowHeight="15" zeroHeight="1" x14ac:dyDescent="0.25"/>
  <cols>
    <col min="1" max="1" width="2.7109375" style="1" customWidth="1"/>
    <col min="2" max="2" width="102.7109375" style="1" bestFit="1" customWidth="1"/>
    <col min="3" max="11" width="13" style="1" customWidth="1"/>
    <col min="12" max="12" width="2.7109375" style="1" customWidth="1"/>
    <col min="13" max="16384" width="0" style="1" hidden="1"/>
  </cols>
  <sheetData>
    <row r="2" spans="2:11" ht="30" customHeight="1" x14ac:dyDescent="0.25">
      <c r="B2" s="282" t="s">
        <v>451</v>
      </c>
      <c r="C2" s="283">
        <v>2022</v>
      </c>
      <c r="D2" s="73">
        <f t="shared" ref="D2:K2" si="0">+C2+1</f>
        <v>2023</v>
      </c>
      <c r="E2" s="73">
        <f t="shared" si="0"/>
        <v>2024</v>
      </c>
      <c r="F2" s="73">
        <f t="shared" si="0"/>
        <v>2025</v>
      </c>
      <c r="G2" s="73">
        <f t="shared" si="0"/>
        <v>2026</v>
      </c>
      <c r="H2" s="73">
        <f t="shared" si="0"/>
        <v>2027</v>
      </c>
      <c r="I2" s="73">
        <f t="shared" si="0"/>
        <v>2028</v>
      </c>
      <c r="J2" s="73">
        <f t="shared" si="0"/>
        <v>2029</v>
      </c>
      <c r="K2" s="74">
        <f t="shared" si="0"/>
        <v>2030</v>
      </c>
    </row>
    <row r="3" spans="2:11" ht="4.9000000000000004" customHeight="1" x14ac:dyDescent="0.25">
      <c r="B3" s="17"/>
      <c r="K3" s="6"/>
    </row>
    <row r="4" spans="2:11" x14ac:dyDescent="0.25">
      <c r="B4" s="31" t="s">
        <v>388</v>
      </c>
      <c r="C4" s="310">
        <f t="shared" ref="C4:K4" si="1">SUM(C7:C42)</f>
        <v>16123</v>
      </c>
      <c r="D4" s="310">
        <f t="shared" si="1"/>
        <v>16135.490574407919</v>
      </c>
      <c r="E4" s="310">
        <f t="shared" si="1"/>
        <v>15587.281592716186</v>
      </c>
      <c r="F4" s="310">
        <f t="shared" si="1"/>
        <v>14992.342898784987</v>
      </c>
      <c r="G4" s="310">
        <f t="shared" si="1"/>
        <v>14287.145806623459</v>
      </c>
      <c r="H4" s="310">
        <f t="shared" si="1"/>
        <v>13550.373322765308</v>
      </c>
      <c r="I4" s="310">
        <f t="shared" si="1"/>
        <v>12858.010049069184</v>
      </c>
      <c r="J4" s="310">
        <f t="shared" si="1"/>
        <v>12073.237812891386</v>
      </c>
      <c r="K4" s="311">
        <f t="shared" si="1"/>
        <v>8352.2804505074819</v>
      </c>
    </row>
    <row r="5" spans="2:11" ht="3" customHeight="1" x14ac:dyDescent="0.25">
      <c r="B5" s="14"/>
      <c r="C5" s="21"/>
      <c r="D5" s="21"/>
      <c r="E5" s="21"/>
      <c r="F5" s="21"/>
      <c r="G5" s="21"/>
      <c r="H5" s="21"/>
      <c r="I5" s="21"/>
      <c r="J5" s="21"/>
      <c r="K5" s="33"/>
    </row>
    <row r="6" spans="2:11" x14ac:dyDescent="0.25">
      <c r="B6" s="5" t="s">
        <v>389</v>
      </c>
      <c r="C6"/>
      <c r="D6"/>
      <c r="K6" s="33"/>
    </row>
    <row r="7" spans="2:11" x14ac:dyDescent="0.25">
      <c r="B7" s="102" t="s">
        <v>315</v>
      </c>
      <c r="C7" s="70">
        <v>16123</v>
      </c>
      <c r="D7" s="349">
        <v>16135.490574407919</v>
      </c>
      <c r="E7" s="349">
        <v>15587.281592716186</v>
      </c>
      <c r="F7" s="349">
        <v>14992.342898784987</v>
      </c>
      <c r="G7" s="349">
        <v>14287.145806623459</v>
      </c>
      <c r="H7" s="349">
        <v>13550.373322765308</v>
      </c>
      <c r="I7" s="349">
        <v>12858.010049069184</v>
      </c>
      <c r="J7" s="349">
        <v>12073.237812891386</v>
      </c>
      <c r="K7" s="355">
        <v>8352.2804505074819</v>
      </c>
    </row>
    <row r="8" spans="2:11" x14ac:dyDescent="0.25">
      <c r="B8" s="104"/>
      <c r="C8" s="71"/>
      <c r="D8" s="71"/>
      <c r="E8" s="71"/>
      <c r="F8" s="71"/>
      <c r="G8" s="71"/>
      <c r="H8" s="71"/>
      <c r="I8" s="71"/>
      <c r="J8" s="71"/>
      <c r="K8" s="105"/>
    </row>
    <row r="9" spans="2:11" x14ac:dyDescent="0.25">
      <c r="B9" s="104"/>
      <c r="C9" s="71"/>
      <c r="D9" s="71"/>
      <c r="E9" s="71"/>
      <c r="F9" s="71"/>
      <c r="G9" s="71"/>
      <c r="H9" s="71"/>
      <c r="I9" s="71"/>
      <c r="J9" s="71"/>
      <c r="K9" s="105"/>
    </row>
    <row r="10" spans="2:11" x14ac:dyDescent="0.25">
      <c r="B10" s="104"/>
      <c r="C10" s="71"/>
      <c r="D10" s="71"/>
      <c r="E10" s="71"/>
      <c r="F10" s="71"/>
      <c r="G10" s="71"/>
      <c r="H10" s="71"/>
      <c r="I10" s="71"/>
      <c r="J10" s="71"/>
      <c r="K10" s="105"/>
    </row>
    <row r="11" spans="2:11" x14ac:dyDescent="0.25">
      <c r="B11" s="104"/>
      <c r="C11" s="71"/>
      <c r="D11" s="71"/>
      <c r="E11" s="71"/>
      <c r="F11" s="71"/>
      <c r="G11" s="71"/>
      <c r="H11" s="71"/>
      <c r="I11" s="71"/>
      <c r="J11" s="71"/>
      <c r="K11" s="105"/>
    </row>
    <row r="12" spans="2:11" x14ac:dyDescent="0.25">
      <c r="B12" s="104"/>
      <c r="C12" s="71"/>
      <c r="D12" s="71"/>
      <c r="E12" s="71"/>
      <c r="F12" s="71"/>
      <c r="G12" s="71"/>
      <c r="H12" s="71"/>
      <c r="I12" s="71"/>
      <c r="J12" s="71"/>
      <c r="K12" s="105"/>
    </row>
    <row r="13" spans="2:11" x14ac:dyDescent="0.25">
      <c r="B13" s="104"/>
      <c r="C13" s="71"/>
      <c r="D13" s="71"/>
      <c r="E13" s="71"/>
      <c r="F13" s="71"/>
      <c r="G13" s="71"/>
      <c r="H13" s="71"/>
      <c r="I13" s="71"/>
      <c r="J13" s="71"/>
      <c r="K13" s="105"/>
    </row>
    <row r="14" spans="2:11" x14ac:dyDescent="0.25">
      <c r="B14" s="104"/>
      <c r="C14" s="71"/>
      <c r="D14" s="71"/>
      <c r="E14" s="71"/>
      <c r="F14" s="71"/>
      <c r="G14" s="71"/>
      <c r="H14" s="71"/>
      <c r="I14" s="71"/>
      <c r="J14" s="71"/>
      <c r="K14" s="105"/>
    </row>
    <row r="15" spans="2:11" x14ac:dyDescent="0.25">
      <c r="B15" s="104"/>
      <c r="C15" s="71"/>
      <c r="D15" s="71"/>
      <c r="E15" s="71"/>
      <c r="F15" s="71"/>
      <c r="G15" s="71"/>
      <c r="H15" s="71"/>
      <c r="I15" s="71"/>
      <c r="J15" s="71"/>
      <c r="K15" s="105"/>
    </row>
    <row r="16" spans="2:11" x14ac:dyDescent="0.25">
      <c r="B16" s="104"/>
      <c r="C16" s="71"/>
      <c r="D16" s="71"/>
      <c r="E16" s="71"/>
      <c r="F16" s="71"/>
      <c r="G16" s="71"/>
      <c r="H16" s="71"/>
      <c r="I16" s="71"/>
      <c r="J16" s="71"/>
      <c r="K16" s="105"/>
    </row>
    <row r="17" spans="2:11" x14ac:dyDescent="0.25">
      <c r="B17" s="104"/>
      <c r="C17" s="71"/>
      <c r="D17" s="71"/>
      <c r="E17" s="71"/>
      <c r="F17" s="71"/>
      <c r="G17" s="71"/>
      <c r="H17" s="71"/>
      <c r="I17" s="71"/>
      <c r="J17" s="71"/>
      <c r="K17" s="105"/>
    </row>
    <row r="18" spans="2:11" x14ac:dyDescent="0.25">
      <c r="B18" s="104"/>
      <c r="C18" s="71"/>
      <c r="D18" s="71"/>
      <c r="E18" s="71"/>
      <c r="F18" s="71"/>
      <c r="G18" s="71"/>
      <c r="H18" s="71"/>
      <c r="I18" s="71"/>
      <c r="J18" s="71"/>
      <c r="K18" s="105"/>
    </row>
    <row r="19" spans="2:11" x14ac:dyDescent="0.25">
      <c r="B19" s="104"/>
      <c r="C19" s="71"/>
      <c r="D19" s="71"/>
      <c r="E19" s="71"/>
      <c r="F19" s="71"/>
      <c r="G19" s="71"/>
      <c r="H19" s="71"/>
      <c r="I19" s="71"/>
      <c r="J19" s="71"/>
      <c r="K19" s="105"/>
    </row>
    <row r="20" spans="2:11" x14ac:dyDescent="0.25">
      <c r="B20" s="104"/>
      <c r="C20" s="71"/>
      <c r="D20" s="71"/>
      <c r="E20" s="71"/>
      <c r="F20" s="71"/>
      <c r="G20" s="71"/>
      <c r="H20" s="71"/>
      <c r="I20" s="71"/>
      <c r="J20" s="71"/>
      <c r="K20" s="105"/>
    </row>
    <row r="21" spans="2:11" x14ac:dyDescent="0.25">
      <c r="B21" s="104"/>
      <c r="C21" s="71"/>
      <c r="D21" s="71"/>
      <c r="E21" s="71"/>
      <c r="F21" s="71"/>
      <c r="G21" s="71"/>
      <c r="H21" s="71"/>
      <c r="I21" s="71"/>
      <c r="J21" s="71"/>
      <c r="K21" s="105"/>
    </row>
    <row r="22" spans="2:11" x14ac:dyDescent="0.25">
      <c r="B22" s="104"/>
      <c r="C22" s="71"/>
      <c r="D22" s="71"/>
      <c r="E22" s="71"/>
      <c r="F22" s="71"/>
      <c r="G22" s="71"/>
      <c r="H22" s="71"/>
      <c r="I22" s="71"/>
      <c r="J22" s="71"/>
      <c r="K22" s="105"/>
    </row>
    <row r="23" spans="2:11" x14ac:dyDescent="0.25">
      <c r="B23" s="104"/>
      <c r="C23" s="71"/>
      <c r="D23" s="71"/>
      <c r="E23" s="71"/>
      <c r="F23" s="71"/>
      <c r="G23" s="71"/>
      <c r="H23" s="71"/>
      <c r="I23" s="71"/>
      <c r="J23" s="71"/>
      <c r="K23" s="105"/>
    </row>
    <row r="24" spans="2:11" x14ac:dyDescent="0.25">
      <c r="B24" s="104"/>
      <c r="C24" s="71"/>
      <c r="D24" s="71"/>
      <c r="E24" s="71"/>
      <c r="F24" s="71"/>
      <c r="G24" s="71"/>
      <c r="H24" s="71"/>
      <c r="I24" s="71"/>
      <c r="J24" s="71"/>
      <c r="K24" s="105"/>
    </row>
    <row r="25" spans="2:11" x14ac:dyDescent="0.25">
      <c r="B25" s="104"/>
      <c r="C25" s="71"/>
      <c r="D25" s="71"/>
      <c r="E25" s="71"/>
      <c r="F25" s="71"/>
      <c r="G25" s="71"/>
      <c r="H25" s="71"/>
      <c r="I25" s="71"/>
      <c r="J25" s="71"/>
      <c r="K25" s="105"/>
    </row>
    <row r="26" spans="2:11" x14ac:dyDescent="0.25">
      <c r="B26" s="104"/>
      <c r="C26" s="71"/>
      <c r="D26" s="71"/>
      <c r="E26" s="71"/>
      <c r="F26" s="71"/>
      <c r="G26" s="71"/>
      <c r="H26" s="71"/>
      <c r="I26" s="71"/>
      <c r="J26" s="71"/>
      <c r="K26" s="105"/>
    </row>
    <row r="27" spans="2:11" x14ac:dyDescent="0.25">
      <c r="B27" s="104"/>
      <c r="C27" s="71"/>
      <c r="D27" s="71"/>
      <c r="E27" s="71"/>
      <c r="F27" s="71"/>
      <c r="G27" s="71"/>
      <c r="H27" s="71"/>
      <c r="I27" s="71"/>
      <c r="J27" s="71"/>
      <c r="K27" s="105"/>
    </row>
    <row r="28" spans="2:11" x14ac:dyDescent="0.25">
      <c r="B28" s="104"/>
      <c r="C28" s="71"/>
      <c r="D28" s="71"/>
      <c r="E28" s="71"/>
      <c r="F28" s="71"/>
      <c r="G28" s="71"/>
      <c r="H28" s="71"/>
      <c r="I28" s="71"/>
      <c r="J28" s="71"/>
      <c r="K28" s="105"/>
    </row>
    <row r="29" spans="2:11" x14ac:dyDescent="0.25">
      <c r="B29" s="104"/>
      <c r="C29" s="71"/>
      <c r="D29" s="71"/>
      <c r="E29" s="71"/>
      <c r="F29" s="71"/>
      <c r="G29" s="71"/>
      <c r="H29" s="71"/>
      <c r="I29" s="71"/>
      <c r="J29" s="71"/>
      <c r="K29" s="105"/>
    </row>
    <row r="30" spans="2:11" x14ac:dyDescent="0.25">
      <c r="B30" s="104"/>
      <c r="C30" s="71"/>
      <c r="D30" s="71"/>
      <c r="E30" s="71"/>
      <c r="F30" s="71"/>
      <c r="G30" s="71"/>
      <c r="H30" s="71"/>
      <c r="I30" s="71"/>
      <c r="J30" s="71"/>
      <c r="K30" s="105"/>
    </row>
    <row r="31" spans="2:11" x14ac:dyDescent="0.25">
      <c r="B31" s="104"/>
      <c r="C31" s="71"/>
      <c r="D31" s="71"/>
      <c r="E31" s="71"/>
      <c r="F31" s="71"/>
      <c r="G31" s="71"/>
      <c r="H31" s="71"/>
      <c r="I31" s="71"/>
      <c r="J31" s="71"/>
      <c r="K31" s="105"/>
    </row>
    <row r="32" spans="2:11" x14ac:dyDescent="0.25">
      <c r="B32" s="104"/>
      <c r="C32" s="71"/>
      <c r="D32" s="71"/>
      <c r="E32" s="71"/>
      <c r="F32" s="71"/>
      <c r="G32" s="71"/>
      <c r="H32" s="71"/>
      <c r="I32" s="71"/>
      <c r="J32" s="71"/>
      <c r="K32" s="105"/>
    </row>
    <row r="33" spans="2:11" x14ac:dyDescent="0.25">
      <c r="B33" s="104"/>
      <c r="C33" s="71"/>
      <c r="D33" s="71"/>
      <c r="E33" s="71"/>
      <c r="F33" s="71"/>
      <c r="G33" s="71"/>
      <c r="H33" s="71"/>
      <c r="I33" s="71"/>
      <c r="J33" s="71"/>
      <c r="K33" s="105"/>
    </row>
    <row r="34" spans="2:11" x14ac:dyDescent="0.25">
      <c r="B34" s="104"/>
      <c r="C34" s="71"/>
      <c r="D34" s="71"/>
      <c r="E34" s="71"/>
      <c r="F34" s="71"/>
      <c r="G34" s="71"/>
      <c r="H34" s="71"/>
      <c r="I34" s="71"/>
      <c r="J34" s="71"/>
      <c r="K34" s="105"/>
    </row>
    <row r="35" spans="2:11" x14ac:dyDescent="0.25">
      <c r="B35" s="104"/>
      <c r="C35" s="71"/>
      <c r="D35" s="71"/>
      <c r="E35" s="71"/>
      <c r="F35" s="71"/>
      <c r="G35" s="71"/>
      <c r="H35" s="71"/>
      <c r="I35" s="71"/>
      <c r="J35" s="71"/>
      <c r="K35" s="105"/>
    </row>
    <row r="36" spans="2:11" x14ac:dyDescent="0.25">
      <c r="B36" s="104"/>
      <c r="C36" s="71"/>
      <c r="D36" s="71"/>
      <c r="E36" s="71"/>
      <c r="F36" s="71"/>
      <c r="G36" s="71"/>
      <c r="H36" s="71"/>
      <c r="I36" s="71"/>
      <c r="J36" s="71"/>
      <c r="K36" s="105"/>
    </row>
    <row r="37" spans="2:11" x14ac:dyDescent="0.25">
      <c r="B37" s="104"/>
      <c r="C37" s="71"/>
      <c r="D37" s="71"/>
      <c r="E37" s="71"/>
      <c r="F37" s="71"/>
      <c r="G37" s="71"/>
      <c r="H37" s="71"/>
      <c r="I37" s="71"/>
      <c r="J37" s="71"/>
      <c r="K37" s="105"/>
    </row>
    <row r="38" spans="2:11" x14ac:dyDescent="0.25">
      <c r="B38" s="104"/>
      <c r="C38" s="71"/>
      <c r="D38" s="71"/>
      <c r="E38" s="71"/>
      <c r="F38" s="71"/>
      <c r="G38" s="71"/>
      <c r="H38" s="71"/>
      <c r="I38" s="71"/>
      <c r="J38" s="71"/>
      <c r="K38" s="105"/>
    </row>
    <row r="39" spans="2:11" x14ac:dyDescent="0.25">
      <c r="B39" s="104"/>
      <c r="C39" s="71"/>
      <c r="D39" s="71"/>
      <c r="E39" s="71"/>
      <c r="F39" s="71"/>
      <c r="G39" s="71"/>
      <c r="H39" s="71"/>
      <c r="I39" s="71"/>
      <c r="J39" s="71"/>
      <c r="K39" s="105"/>
    </row>
    <row r="40" spans="2:11" x14ac:dyDescent="0.25">
      <c r="B40" s="104"/>
      <c r="C40" s="71"/>
      <c r="D40" s="71"/>
      <c r="E40" s="71"/>
      <c r="F40" s="71"/>
      <c r="G40" s="71"/>
      <c r="H40" s="71"/>
      <c r="I40" s="71"/>
      <c r="J40" s="71"/>
      <c r="K40" s="105"/>
    </row>
    <row r="41" spans="2:11" x14ac:dyDescent="0.25">
      <c r="B41" s="104"/>
      <c r="C41" s="71"/>
      <c r="D41" s="71"/>
      <c r="E41" s="71"/>
      <c r="F41" s="71"/>
      <c r="G41" s="71"/>
      <c r="H41" s="71"/>
      <c r="I41" s="71"/>
      <c r="J41" s="71"/>
      <c r="K41" s="105"/>
    </row>
    <row r="42" spans="2:11" x14ac:dyDescent="0.25">
      <c r="B42" s="106"/>
      <c r="C42" s="72"/>
      <c r="D42" s="72"/>
      <c r="E42" s="72"/>
      <c r="F42" s="72"/>
      <c r="G42" s="72"/>
      <c r="H42" s="72"/>
      <c r="I42" s="72"/>
      <c r="J42" s="72"/>
      <c r="K42" s="107"/>
    </row>
    <row r="43" spans="2:11" ht="4.9000000000000004" customHeight="1" x14ac:dyDescent="0.25">
      <c r="B43" s="31"/>
      <c r="C43" s="21"/>
      <c r="D43" s="21"/>
      <c r="E43" s="21"/>
      <c r="F43" s="21"/>
      <c r="G43" s="21"/>
      <c r="H43" s="21"/>
      <c r="I43" s="21"/>
      <c r="J43" s="21"/>
      <c r="K43" s="33"/>
    </row>
    <row r="44" spans="2:11" x14ac:dyDescent="0.25">
      <c r="B44" s="31" t="s">
        <v>390</v>
      </c>
      <c r="C44" s="310">
        <f t="shared" ref="C44:K44" si="2">SUM(C45:C50,C87:C93,C95:C96)</f>
        <v>4539.2299999999996</v>
      </c>
      <c r="D44" s="310">
        <f t="shared" si="2"/>
        <v>4634.0659999999998</v>
      </c>
      <c r="E44" s="310">
        <f t="shared" si="2"/>
        <v>5081.819819276303</v>
      </c>
      <c r="F44" s="310">
        <f t="shared" si="2"/>
        <v>5486.8819322405925</v>
      </c>
      <c r="G44" s="310">
        <f t="shared" si="2"/>
        <v>5894.8808976713044</v>
      </c>
      <c r="H44" s="310">
        <f t="shared" si="2"/>
        <v>6334.4552547986368</v>
      </c>
      <c r="I44" s="310">
        <f t="shared" si="2"/>
        <v>6869.9639616090517</v>
      </c>
      <c r="J44" s="310">
        <f t="shared" si="2"/>
        <v>7497.8816309011418</v>
      </c>
      <c r="K44" s="311">
        <f t="shared" si="2"/>
        <v>11078.495433439937</v>
      </c>
    </row>
    <row r="45" spans="2:11" x14ac:dyDescent="0.25">
      <c r="B45" s="5" t="s">
        <v>391</v>
      </c>
      <c r="C45" s="72">
        <v>1220.29</v>
      </c>
      <c r="D45" s="356">
        <v>1216.4939999999999</v>
      </c>
      <c r="E45" s="356">
        <v>1220.29</v>
      </c>
      <c r="F45" s="356">
        <v>1220.29</v>
      </c>
      <c r="G45" s="356">
        <v>1220.29</v>
      </c>
      <c r="H45" s="356">
        <v>1220.29</v>
      </c>
      <c r="I45" s="356">
        <v>1220.29</v>
      </c>
      <c r="J45" s="356">
        <v>1272.1710472714431</v>
      </c>
      <c r="K45" s="357">
        <v>1825.46</v>
      </c>
    </row>
    <row r="46" spans="2:11" x14ac:dyDescent="0.25">
      <c r="B46" s="5" t="s">
        <v>392</v>
      </c>
      <c r="C46" s="72">
        <v>957.38599999999997</v>
      </c>
      <c r="D46" s="356">
        <v>998.69299999999998</v>
      </c>
      <c r="E46" s="356">
        <v>957.38599999999997</v>
      </c>
      <c r="F46" s="356">
        <v>957.38600000000008</v>
      </c>
      <c r="G46" s="356">
        <v>957.38600000000008</v>
      </c>
      <c r="H46" s="356">
        <v>957.38600000000008</v>
      </c>
      <c r="I46" s="356">
        <v>997.29456966534008</v>
      </c>
      <c r="J46" s="356">
        <v>1056.5705745238533</v>
      </c>
      <c r="K46" s="357">
        <v>1509.18</v>
      </c>
    </row>
    <row r="47" spans="2:11" x14ac:dyDescent="0.25">
      <c r="B47" s="5" t="s">
        <v>393</v>
      </c>
      <c r="C47" s="72">
        <v>581.39400000000001</v>
      </c>
      <c r="D47" s="356">
        <v>604.99899999999991</v>
      </c>
      <c r="E47" s="356">
        <v>581.39400000000001</v>
      </c>
      <c r="F47" s="356">
        <v>583.01540239566157</v>
      </c>
      <c r="G47" s="356">
        <v>588.08596702612749</v>
      </c>
      <c r="H47" s="356">
        <v>624.73192335321403</v>
      </c>
      <c r="I47" s="356">
        <v>717.40365969804407</v>
      </c>
      <c r="J47" s="356">
        <v>831.34038375225418</v>
      </c>
      <c r="K47" s="357">
        <v>2481.7199999999998</v>
      </c>
    </row>
    <row r="48" spans="2:11" x14ac:dyDescent="0.25">
      <c r="B48" s="50" t="s">
        <v>394</v>
      </c>
      <c r="K48" s="6"/>
    </row>
    <row r="49" spans="2:11" ht="3" customHeight="1" x14ac:dyDescent="0.25">
      <c r="B49" s="14"/>
      <c r="C49" s="21"/>
      <c r="D49" s="21"/>
      <c r="E49" s="21"/>
      <c r="F49" s="21"/>
      <c r="G49" s="21"/>
      <c r="H49" s="21"/>
      <c r="I49" s="21"/>
      <c r="J49" s="21"/>
      <c r="K49" s="33"/>
    </row>
    <row r="50" spans="2:11" x14ac:dyDescent="0.25">
      <c r="B50" s="34" t="s">
        <v>389</v>
      </c>
      <c r="C50" s="310">
        <f t="shared" ref="C50:K50" si="3">SUM(C51:C86)</f>
        <v>963</v>
      </c>
      <c r="D50" s="310">
        <f t="shared" si="3"/>
        <v>913.62</v>
      </c>
      <c r="E50" s="310">
        <f t="shared" si="3"/>
        <v>1356.0931404015903</v>
      </c>
      <c r="F50" s="310">
        <f t="shared" si="3"/>
        <v>1749.1862808031806</v>
      </c>
      <c r="G50" s="310">
        <f t="shared" si="3"/>
        <v>2142.2794212047711</v>
      </c>
      <c r="H50" s="310">
        <f t="shared" si="3"/>
        <v>2535.3725616063612</v>
      </c>
      <c r="I50" s="310">
        <f t="shared" si="3"/>
        <v>2928.4657020079517</v>
      </c>
      <c r="J50" s="310">
        <f t="shared" si="3"/>
        <v>3321.5588424095422</v>
      </c>
      <c r="K50" s="311">
        <f t="shared" si="3"/>
        <v>3714.6519828111323</v>
      </c>
    </row>
    <row r="51" spans="2:11" x14ac:dyDescent="0.25">
      <c r="B51" s="312" t="str">
        <f t="shared" ref="B51:B86" si="4">B7</f>
        <v>TAVIRA</v>
      </c>
      <c r="C51" s="70">
        <v>963</v>
      </c>
      <c r="D51" s="349">
        <v>913.62</v>
      </c>
      <c r="E51" s="349">
        <v>1356.0931404015903</v>
      </c>
      <c r="F51" s="349">
        <v>1749.1862808031806</v>
      </c>
      <c r="G51" s="349">
        <v>2142.2794212047711</v>
      </c>
      <c r="H51" s="349">
        <v>2535.3725616063612</v>
      </c>
      <c r="I51" s="349">
        <v>2928.4657020079517</v>
      </c>
      <c r="J51" s="349">
        <v>3321.5588424095422</v>
      </c>
      <c r="K51" s="355">
        <v>3714.6519828111323</v>
      </c>
    </row>
    <row r="52" spans="2:11" x14ac:dyDescent="0.25">
      <c r="B52" s="312">
        <f t="shared" si="4"/>
        <v>0</v>
      </c>
      <c r="C52" s="71"/>
      <c r="D52" s="71"/>
      <c r="E52" s="71"/>
      <c r="F52" s="71"/>
      <c r="G52" s="71"/>
      <c r="H52" s="71"/>
      <c r="I52" s="71"/>
      <c r="J52" s="71"/>
      <c r="K52" s="105"/>
    </row>
    <row r="53" spans="2:11" x14ac:dyDescent="0.25">
      <c r="B53" s="312">
        <f t="shared" si="4"/>
        <v>0</v>
      </c>
      <c r="C53" s="71"/>
      <c r="D53" s="71"/>
      <c r="E53" s="71"/>
      <c r="F53" s="71"/>
      <c r="G53" s="71"/>
      <c r="H53" s="71"/>
      <c r="I53" s="71"/>
      <c r="J53" s="71"/>
      <c r="K53" s="105"/>
    </row>
    <row r="54" spans="2:11" x14ac:dyDescent="0.25">
      <c r="B54" s="312">
        <f t="shared" si="4"/>
        <v>0</v>
      </c>
      <c r="C54" s="71"/>
      <c r="D54" s="71"/>
      <c r="E54" s="71"/>
      <c r="F54" s="71"/>
      <c r="G54" s="71"/>
      <c r="H54" s="71"/>
      <c r="I54" s="71"/>
      <c r="J54" s="71"/>
      <c r="K54" s="105"/>
    </row>
    <row r="55" spans="2:11" x14ac:dyDescent="0.25">
      <c r="B55" s="312">
        <f t="shared" si="4"/>
        <v>0</v>
      </c>
      <c r="C55" s="71"/>
      <c r="D55" s="71"/>
      <c r="E55" s="71"/>
      <c r="F55" s="71"/>
      <c r="G55" s="71"/>
      <c r="H55" s="71"/>
      <c r="I55" s="71"/>
      <c r="J55" s="71"/>
      <c r="K55" s="105"/>
    </row>
    <row r="56" spans="2:11" x14ac:dyDescent="0.25">
      <c r="B56" s="312">
        <f t="shared" si="4"/>
        <v>0</v>
      </c>
      <c r="C56" s="71"/>
      <c r="D56" s="71"/>
      <c r="E56" s="71"/>
      <c r="F56" s="71"/>
      <c r="G56" s="71"/>
      <c r="H56" s="71"/>
      <c r="I56" s="71"/>
      <c r="J56" s="71"/>
      <c r="K56" s="105"/>
    </row>
    <row r="57" spans="2:11" x14ac:dyDescent="0.25">
      <c r="B57" s="312">
        <f t="shared" si="4"/>
        <v>0</v>
      </c>
      <c r="C57" s="71"/>
      <c r="D57" s="71"/>
      <c r="E57" s="71"/>
      <c r="F57" s="71"/>
      <c r="G57" s="71"/>
      <c r="H57" s="71"/>
      <c r="I57" s="71"/>
      <c r="J57" s="71"/>
      <c r="K57" s="105"/>
    </row>
    <row r="58" spans="2:11" x14ac:dyDescent="0.25">
      <c r="B58" s="312">
        <f t="shared" si="4"/>
        <v>0</v>
      </c>
      <c r="C58" s="71"/>
      <c r="D58" s="71"/>
      <c r="E58" s="71"/>
      <c r="F58" s="71"/>
      <c r="G58" s="71"/>
      <c r="H58" s="71"/>
      <c r="I58" s="71"/>
      <c r="J58" s="71"/>
      <c r="K58" s="105"/>
    </row>
    <row r="59" spans="2:11" x14ac:dyDescent="0.25">
      <c r="B59" s="312">
        <f t="shared" si="4"/>
        <v>0</v>
      </c>
      <c r="C59" s="71"/>
      <c r="D59" s="71"/>
      <c r="E59" s="71"/>
      <c r="F59" s="71"/>
      <c r="G59" s="71"/>
      <c r="H59" s="71"/>
      <c r="I59" s="71"/>
      <c r="J59" s="71"/>
      <c r="K59" s="105"/>
    </row>
    <row r="60" spans="2:11" x14ac:dyDescent="0.25">
      <c r="B60" s="312">
        <f t="shared" si="4"/>
        <v>0</v>
      </c>
      <c r="C60" s="71"/>
      <c r="D60" s="71"/>
      <c r="E60" s="71"/>
      <c r="F60" s="71"/>
      <c r="G60" s="71"/>
      <c r="H60" s="71"/>
      <c r="I60" s="71"/>
      <c r="J60" s="71"/>
      <c r="K60" s="105"/>
    </row>
    <row r="61" spans="2:11" x14ac:dyDescent="0.25">
      <c r="B61" s="312">
        <f t="shared" si="4"/>
        <v>0</v>
      </c>
      <c r="C61" s="71"/>
      <c r="D61" s="71"/>
      <c r="E61" s="71"/>
      <c r="F61" s="71"/>
      <c r="G61" s="71"/>
      <c r="H61" s="71"/>
      <c r="I61" s="71"/>
      <c r="J61" s="71"/>
      <c r="K61" s="105"/>
    </row>
    <row r="62" spans="2:11" x14ac:dyDescent="0.25">
      <c r="B62" s="312">
        <f t="shared" si="4"/>
        <v>0</v>
      </c>
      <c r="C62" s="71"/>
      <c r="D62" s="71"/>
      <c r="E62" s="71"/>
      <c r="F62" s="71"/>
      <c r="G62" s="71"/>
      <c r="H62" s="71"/>
      <c r="I62" s="71"/>
      <c r="J62" s="71"/>
      <c r="K62" s="105"/>
    </row>
    <row r="63" spans="2:11" x14ac:dyDescent="0.25">
      <c r="B63" s="312">
        <f t="shared" si="4"/>
        <v>0</v>
      </c>
      <c r="C63" s="71"/>
      <c r="D63" s="71"/>
      <c r="E63" s="71"/>
      <c r="F63" s="71"/>
      <c r="G63" s="71"/>
      <c r="H63" s="71"/>
      <c r="I63" s="71"/>
      <c r="J63" s="71"/>
      <c r="K63" s="105"/>
    </row>
    <row r="64" spans="2:11" x14ac:dyDescent="0.25">
      <c r="B64" s="312">
        <f t="shared" si="4"/>
        <v>0</v>
      </c>
      <c r="C64" s="71"/>
      <c r="D64" s="71"/>
      <c r="E64" s="71"/>
      <c r="F64" s="71"/>
      <c r="G64" s="71"/>
      <c r="H64" s="71"/>
      <c r="I64" s="71"/>
      <c r="J64" s="71"/>
      <c r="K64" s="105"/>
    </row>
    <row r="65" spans="2:11" x14ac:dyDescent="0.25">
      <c r="B65" s="312">
        <f t="shared" si="4"/>
        <v>0</v>
      </c>
      <c r="C65" s="71"/>
      <c r="D65" s="71"/>
      <c r="E65" s="71"/>
      <c r="F65" s="71"/>
      <c r="G65" s="71"/>
      <c r="H65" s="71"/>
      <c r="I65" s="71"/>
      <c r="J65" s="71"/>
      <c r="K65" s="105"/>
    </row>
    <row r="66" spans="2:11" x14ac:dyDescent="0.25">
      <c r="B66" s="312">
        <f t="shared" si="4"/>
        <v>0</v>
      </c>
      <c r="C66" s="71"/>
      <c r="D66" s="71"/>
      <c r="E66" s="71"/>
      <c r="F66" s="71"/>
      <c r="G66" s="71"/>
      <c r="H66" s="71"/>
      <c r="I66" s="71"/>
      <c r="J66" s="71"/>
      <c r="K66" s="105"/>
    </row>
    <row r="67" spans="2:11" x14ac:dyDescent="0.25">
      <c r="B67" s="312">
        <f t="shared" si="4"/>
        <v>0</v>
      </c>
      <c r="C67" s="71"/>
      <c r="D67" s="71"/>
      <c r="E67" s="71"/>
      <c r="F67" s="71"/>
      <c r="G67" s="71"/>
      <c r="H67" s="71"/>
      <c r="I67" s="71"/>
      <c r="J67" s="71"/>
      <c r="K67" s="105"/>
    </row>
    <row r="68" spans="2:11" x14ac:dyDescent="0.25">
      <c r="B68" s="312">
        <f t="shared" si="4"/>
        <v>0</v>
      </c>
      <c r="C68" s="71"/>
      <c r="D68" s="71"/>
      <c r="E68" s="71"/>
      <c r="F68" s="71"/>
      <c r="G68" s="71"/>
      <c r="H68" s="71"/>
      <c r="I68" s="71"/>
      <c r="J68" s="71"/>
      <c r="K68" s="105"/>
    </row>
    <row r="69" spans="2:11" x14ac:dyDescent="0.25">
      <c r="B69" s="312">
        <f t="shared" si="4"/>
        <v>0</v>
      </c>
      <c r="C69" s="71"/>
      <c r="D69" s="71"/>
      <c r="E69" s="71"/>
      <c r="F69" s="71"/>
      <c r="G69" s="71"/>
      <c r="H69" s="71"/>
      <c r="I69" s="71"/>
      <c r="J69" s="71"/>
      <c r="K69" s="105"/>
    </row>
    <row r="70" spans="2:11" x14ac:dyDescent="0.25">
      <c r="B70" s="312">
        <f t="shared" si="4"/>
        <v>0</v>
      </c>
      <c r="C70" s="71"/>
      <c r="D70" s="71"/>
      <c r="E70" s="71"/>
      <c r="F70" s="71"/>
      <c r="G70" s="71"/>
      <c r="H70" s="71"/>
      <c r="I70" s="71"/>
      <c r="J70" s="71"/>
      <c r="K70" s="105"/>
    </row>
    <row r="71" spans="2:11" x14ac:dyDescent="0.25">
      <c r="B71" s="312">
        <f t="shared" si="4"/>
        <v>0</v>
      </c>
      <c r="C71" s="71"/>
      <c r="D71" s="71"/>
      <c r="E71" s="71"/>
      <c r="F71" s="71"/>
      <c r="G71" s="71"/>
      <c r="H71" s="71"/>
      <c r="I71" s="71"/>
      <c r="J71" s="71"/>
      <c r="K71" s="105"/>
    </row>
    <row r="72" spans="2:11" x14ac:dyDescent="0.25">
      <c r="B72" s="312">
        <f t="shared" si="4"/>
        <v>0</v>
      </c>
      <c r="C72" s="71"/>
      <c r="D72" s="71"/>
      <c r="E72" s="71"/>
      <c r="F72" s="71"/>
      <c r="G72" s="71"/>
      <c r="H72" s="71"/>
      <c r="I72" s="71"/>
      <c r="J72" s="71"/>
      <c r="K72" s="105"/>
    </row>
    <row r="73" spans="2:11" x14ac:dyDescent="0.25">
      <c r="B73" s="312">
        <f t="shared" si="4"/>
        <v>0</v>
      </c>
      <c r="C73" s="71"/>
      <c r="D73" s="71"/>
      <c r="E73" s="71"/>
      <c r="F73" s="71"/>
      <c r="G73" s="71"/>
      <c r="H73" s="71"/>
      <c r="I73" s="71"/>
      <c r="J73" s="71"/>
      <c r="K73" s="105"/>
    </row>
    <row r="74" spans="2:11" x14ac:dyDescent="0.25">
      <c r="B74" s="312">
        <f t="shared" si="4"/>
        <v>0</v>
      </c>
      <c r="C74" s="71"/>
      <c r="D74" s="71"/>
      <c r="E74" s="71"/>
      <c r="F74" s="71"/>
      <c r="G74" s="71"/>
      <c r="H74" s="71"/>
      <c r="I74" s="71"/>
      <c r="J74" s="71"/>
      <c r="K74" s="105"/>
    </row>
    <row r="75" spans="2:11" x14ac:dyDescent="0.25">
      <c r="B75" s="312">
        <f t="shared" si="4"/>
        <v>0</v>
      </c>
      <c r="C75" s="71"/>
      <c r="D75" s="71"/>
      <c r="E75" s="71"/>
      <c r="F75" s="71"/>
      <c r="G75" s="71"/>
      <c r="H75" s="71"/>
      <c r="I75" s="71"/>
      <c r="J75" s="71"/>
      <c r="K75" s="105"/>
    </row>
    <row r="76" spans="2:11" x14ac:dyDescent="0.25">
      <c r="B76" s="312">
        <f t="shared" si="4"/>
        <v>0</v>
      </c>
      <c r="C76" s="71"/>
      <c r="D76" s="71"/>
      <c r="E76" s="71"/>
      <c r="F76" s="71"/>
      <c r="G76" s="71"/>
      <c r="H76" s="71"/>
      <c r="I76" s="71"/>
      <c r="J76" s="71"/>
      <c r="K76" s="105"/>
    </row>
    <row r="77" spans="2:11" x14ac:dyDescent="0.25">
      <c r="B77" s="312">
        <f t="shared" si="4"/>
        <v>0</v>
      </c>
      <c r="C77" s="71"/>
      <c r="D77" s="71"/>
      <c r="E77" s="71"/>
      <c r="F77" s="71"/>
      <c r="G77" s="71"/>
      <c r="H77" s="71"/>
      <c r="I77" s="71"/>
      <c r="J77" s="71"/>
      <c r="K77" s="105"/>
    </row>
    <row r="78" spans="2:11" x14ac:dyDescent="0.25">
      <c r="B78" s="312">
        <f t="shared" si="4"/>
        <v>0</v>
      </c>
      <c r="C78" s="71"/>
      <c r="D78" s="71"/>
      <c r="E78" s="71"/>
      <c r="F78" s="71"/>
      <c r="G78" s="71"/>
      <c r="H78" s="71"/>
      <c r="I78" s="71"/>
      <c r="J78" s="71"/>
      <c r="K78" s="105"/>
    </row>
    <row r="79" spans="2:11" x14ac:dyDescent="0.25">
      <c r="B79" s="312">
        <f t="shared" si="4"/>
        <v>0</v>
      </c>
      <c r="C79" s="71"/>
      <c r="D79" s="71"/>
      <c r="E79" s="71"/>
      <c r="F79" s="71"/>
      <c r="G79" s="71"/>
      <c r="H79" s="71"/>
      <c r="I79" s="71"/>
      <c r="J79" s="71"/>
      <c r="K79" s="105"/>
    </row>
    <row r="80" spans="2:11" x14ac:dyDescent="0.25">
      <c r="B80" s="312">
        <f t="shared" si="4"/>
        <v>0</v>
      </c>
      <c r="C80" s="71"/>
      <c r="D80" s="71"/>
      <c r="E80" s="71"/>
      <c r="F80" s="71"/>
      <c r="G80" s="71"/>
      <c r="H80" s="71"/>
      <c r="I80" s="71"/>
      <c r="J80" s="71"/>
      <c r="K80" s="105"/>
    </row>
    <row r="81" spans="2:11" x14ac:dyDescent="0.25">
      <c r="B81" s="312">
        <f t="shared" si="4"/>
        <v>0</v>
      </c>
      <c r="C81" s="71"/>
      <c r="D81" s="71"/>
      <c r="E81" s="71"/>
      <c r="F81" s="71"/>
      <c r="G81" s="71"/>
      <c r="H81" s="71"/>
      <c r="I81" s="71"/>
      <c r="J81" s="71"/>
      <c r="K81" s="105"/>
    </row>
    <row r="82" spans="2:11" x14ac:dyDescent="0.25">
      <c r="B82" s="312">
        <f t="shared" si="4"/>
        <v>0</v>
      </c>
      <c r="C82" s="71"/>
      <c r="D82" s="71"/>
      <c r="E82" s="71"/>
      <c r="F82" s="71"/>
      <c r="G82" s="71"/>
      <c r="H82" s="71"/>
      <c r="I82" s="71"/>
      <c r="J82" s="71"/>
      <c r="K82" s="105"/>
    </row>
    <row r="83" spans="2:11" x14ac:dyDescent="0.25">
      <c r="B83" s="312">
        <f t="shared" si="4"/>
        <v>0</v>
      </c>
      <c r="C83" s="71"/>
      <c r="D83" s="71"/>
      <c r="E83" s="71"/>
      <c r="F83" s="71"/>
      <c r="G83" s="71"/>
      <c r="H83" s="71"/>
      <c r="I83" s="71"/>
      <c r="J83" s="71"/>
      <c r="K83" s="105"/>
    </row>
    <row r="84" spans="2:11" x14ac:dyDescent="0.25">
      <c r="B84" s="312">
        <f t="shared" si="4"/>
        <v>0</v>
      </c>
      <c r="C84" s="71"/>
      <c r="D84" s="71"/>
      <c r="E84" s="71"/>
      <c r="F84" s="71"/>
      <c r="G84" s="71"/>
      <c r="H84" s="71"/>
      <c r="I84" s="71"/>
      <c r="J84" s="71"/>
      <c r="K84" s="105"/>
    </row>
    <row r="85" spans="2:11" x14ac:dyDescent="0.25">
      <c r="B85" s="312">
        <f t="shared" si="4"/>
        <v>0</v>
      </c>
      <c r="C85" s="71"/>
      <c r="D85" s="71"/>
      <c r="E85" s="71"/>
      <c r="F85" s="71"/>
      <c r="G85" s="71"/>
      <c r="H85" s="71"/>
      <c r="I85" s="71"/>
      <c r="J85" s="71"/>
      <c r="K85" s="105"/>
    </row>
    <row r="86" spans="2:11" x14ac:dyDescent="0.25">
      <c r="B86" s="312">
        <f t="shared" si="4"/>
        <v>0</v>
      </c>
      <c r="C86" s="72"/>
      <c r="D86" s="72"/>
      <c r="E86" s="72"/>
      <c r="F86" s="72"/>
      <c r="G86" s="72"/>
      <c r="H86" s="72"/>
      <c r="I86" s="72"/>
      <c r="J86" s="72"/>
      <c r="K86" s="107"/>
    </row>
    <row r="87" spans="2:11" x14ac:dyDescent="0.25">
      <c r="B87" s="5" t="s">
        <v>395</v>
      </c>
      <c r="C87" s="72">
        <v>45</v>
      </c>
      <c r="D87" s="356">
        <v>0</v>
      </c>
      <c r="E87" s="356">
        <v>48.459114441138261</v>
      </c>
      <c r="F87" s="356">
        <v>51.392195367615223</v>
      </c>
      <c r="G87" s="356">
        <v>54.325276294092184</v>
      </c>
      <c r="H87" s="356">
        <v>57.258357220569145</v>
      </c>
      <c r="I87" s="356">
        <v>60.191438147046107</v>
      </c>
      <c r="J87" s="356">
        <v>63.124519073523068</v>
      </c>
      <c r="K87" s="357">
        <v>564.87537522341108</v>
      </c>
    </row>
    <row r="88" spans="2:11" x14ac:dyDescent="0.25">
      <c r="B88" s="5" t="s">
        <v>396</v>
      </c>
      <c r="C88" s="72">
        <v>738</v>
      </c>
      <c r="D88" s="356">
        <v>861.62</v>
      </c>
      <c r="E88" s="356">
        <v>866.04</v>
      </c>
      <c r="F88" s="356">
        <v>866.04</v>
      </c>
      <c r="G88" s="356">
        <v>866.04</v>
      </c>
      <c r="H88" s="356">
        <v>866.04</v>
      </c>
      <c r="I88" s="356">
        <v>866.04</v>
      </c>
      <c r="J88" s="356">
        <v>866.04</v>
      </c>
      <c r="K88" s="357">
        <v>866.04</v>
      </c>
    </row>
    <row r="89" spans="2:11" x14ac:dyDescent="0.25">
      <c r="B89" s="5" t="s">
        <v>397</v>
      </c>
      <c r="C89" s="72">
        <v>0</v>
      </c>
      <c r="D89" s="356">
        <v>0</v>
      </c>
      <c r="E89" s="356">
        <v>4.9543200000000001</v>
      </c>
      <c r="F89" s="356">
        <v>9.9086400000000001</v>
      </c>
      <c r="G89" s="356">
        <v>14.862960000000001</v>
      </c>
      <c r="H89" s="356">
        <v>19.81728</v>
      </c>
      <c r="I89" s="356">
        <v>24.771599999999999</v>
      </c>
      <c r="J89" s="356">
        <v>29.725919999999999</v>
      </c>
      <c r="K89" s="357">
        <v>34.680239999999998</v>
      </c>
    </row>
    <row r="90" spans="2:11" x14ac:dyDescent="0.25">
      <c r="B90" s="5" t="s">
        <v>398</v>
      </c>
      <c r="C90" s="72">
        <v>4</v>
      </c>
      <c r="D90" s="356">
        <v>0</v>
      </c>
      <c r="E90" s="356">
        <v>1.8323671645002975</v>
      </c>
      <c r="F90" s="356">
        <v>3.6647343290005949</v>
      </c>
      <c r="G90" s="356">
        <v>5.4971014935008924</v>
      </c>
      <c r="H90" s="356">
        <v>7.3294686580011899</v>
      </c>
      <c r="I90" s="356">
        <v>9.1618358225014873</v>
      </c>
      <c r="J90" s="356">
        <v>10.994202987001785</v>
      </c>
      <c r="K90" s="357">
        <v>12.826570151502082</v>
      </c>
    </row>
    <row r="91" spans="2:11" x14ac:dyDescent="0.25">
      <c r="B91" s="5" t="s">
        <v>399</v>
      </c>
      <c r="C91" s="72">
        <v>25</v>
      </c>
      <c r="D91" s="356">
        <v>37.200000000000003</v>
      </c>
      <c r="E91" s="356">
        <v>43.485384961397017</v>
      </c>
      <c r="F91" s="356">
        <v>43.997694729779113</v>
      </c>
      <c r="G91" s="356">
        <v>43.997694729779113</v>
      </c>
      <c r="H91" s="356">
        <v>43.997694729779113</v>
      </c>
      <c r="I91" s="356">
        <v>43.997694729779113</v>
      </c>
      <c r="J91" s="356">
        <v>43.997694729779113</v>
      </c>
      <c r="K91" s="357">
        <v>43.997694729779113</v>
      </c>
    </row>
    <row r="92" spans="2:11" x14ac:dyDescent="0.25">
      <c r="B92" s="5" t="s">
        <v>400</v>
      </c>
      <c r="C92" s="72">
        <v>0.2</v>
      </c>
      <c r="D92" s="356">
        <v>0.21999999999999997</v>
      </c>
      <c r="E92" s="356">
        <v>0.33549230767784521</v>
      </c>
      <c r="F92" s="356">
        <v>0.45098461535569045</v>
      </c>
      <c r="G92" s="356">
        <v>0.5664769230335357</v>
      </c>
      <c r="H92" s="356">
        <v>0.68196923071138094</v>
      </c>
      <c r="I92" s="356">
        <v>0.79746153838922618</v>
      </c>
      <c r="J92" s="356">
        <v>0.80844615374491668</v>
      </c>
      <c r="K92" s="357">
        <v>0.80844615374491668</v>
      </c>
    </row>
    <row r="93" spans="2:11" x14ac:dyDescent="0.25">
      <c r="B93" s="5" t="s">
        <v>401</v>
      </c>
      <c r="C93" s="72"/>
      <c r="D93" s="356">
        <v>0</v>
      </c>
      <c r="E93" s="356">
        <v>0</v>
      </c>
      <c r="F93" s="356">
        <v>0</v>
      </c>
      <c r="G93" s="356">
        <v>0</v>
      </c>
      <c r="H93" s="356">
        <v>0</v>
      </c>
      <c r="I93" s="356">
        <v>0</v>
      </c>
      <c r="J93" s="356">
        <v>0</v>
      </c>
      <c r="K93" s="357">
        <v>0</v>
      </c>
    </row>
    <row r="94" spans="2:11" x14ac:dyDescent="0.25">
      <c r="B94" s="50" t="s">
        <v>72</v>
      </c>
      <c r="C94" s="21"/>
      <c r="D94" s="21"/>
      <c r="E94" s="21"/>
      <c r="F94" s="21"/>
      <c r="G94" s="21"/>
      <c r="H94" s="21"/>
      <c r="I94" s="21"/>
      <c r="J94" s="21"/>
      <c r="K94" s="33"/>
    </row>
    <row r="95" spans="2:11" x14ac:dyDescent="0.25">
      <c r="B95" s="338" t="s">
        <v>422</v>
      </c>
      <c r="C95" s="70"/>
      <c r="D95" s="349"/>
      <c r="E95" s="349"/>
      <c r="F95" s="349"/>
      <c r="G95" s="349"/>
      <c r="H95" s="349"/>
      <c r="I95" s="349"/>
      <c r="J95" s="349"/>
      <c r="K95" s="355"/>
    </row>
    <row r="96" spans="2:11" x14ac:dyDescent="0.25">
      <c r="B96" s="313"/>
      <c r="C96" s="71">
        <v>4.96</v>
      </c>
      <c r="D96" s="71">
        <v>1.22</v>
      </c>
      <c r="E96" s="71">
        <v>1.55</v>
      </c>
      <c r="F96" s="71">
        <v>1.55</v>
      </c>
      <c r="G96" s="71">
        <v>1.55</v>
      </c>
      <c r="H96" s="71">
        <v>1.55</v>
      </c>
      <c r="I96" s="71">
        <v>1.55</v>
      </c>
      <c r="J96" s="71">
        <v>1.55</v>
      </c>
      <c r="K96" s="105">
        <v>24.255124370366726</v>
      </c>
    </row>
    <row r="97" spans="1:11" x14ac:dyDescent="0.25">
      <c r="B97" s="45"/>
      <c r="C97" s="21"/>
      <c r="D97" s="21"/>
      <c r="E97" s="21"/>
      <c r="F97" s="21"/>
      <c r="G97" s="21"/>
      <c r="H97" s="21"/>
      <c r="I97" s="21"/>
      <c r="J97" s="21"/>
      <c r="K97" s="33"/>
    </row>
    <row r="98" spans="1:11" x14ac:dyDescent="0.25">
      <c r="A98" s="48"/>
      <c r="B98" s="31" t="s">
        <v>403</v>
      </c>
      <c r="C98" s="315">
        <f t="shared" ref="C98:K98" si="5">SUM(C4,C44)</f>
        <v>20662.23</v>
      </c>
      <c r="D98" s="315">
        <f t="shared" si="5"/>
        <v>20769.556574407918</v>
      </c>
      <c r="E98" s="315">
        <f t="shared" si="5"/>
        <v>20669.101411992488</v>
      </c>
      <c r="F98" s="315">
        <f t="shared" si="5"/>
        <v>20479.224831025582</v>
      </c>
      <c r="G98" s="315">
        <f t="shared" si="5"/>
        <v>20182.026704294763</v>
      </c>
      <c r="H98" s="315">
        <f t="shared" si="5"/>
        <v>19884.828577563945</v>
      </c>
      <c r="I98" s="315">
        <f t="shared" si="5"/>
        <v>19727.974010678234</v>
      </c>
      <c r="J98" s="315">
        <f t="shared" si="5"/>
        <v>19571.11944379253</v>
      </c>
      <c r="K98" s="316">
        <f t="shared" si="5"/>
        <v>19430.775883947419</v>
      </c>
    </row>
    <row r="99" spans="1:11" ht="3" customHeight="1" x14ac:dyDescent="0.25">
      <c r="B99" s="17"/>
      <c r="C99" s="21"/>
      <c r="D99" s="21"/>
      <c r="E99" s="21"/>
      <c r="F99" s="21"/>
      <c r="G99" s="21"/>
      <c r="H99" s="21"/>
      <c r="I99" s="21"/>
      <c r="J99" s="21"/>
      <c r="K99" s="33"/>
    </row>
    <row r="100" spans="1:11" x14ac:dyDescent="0.25">
      <c r="B100" s="14" t="s">
        <v>404</v>
      </c>
      <c r="C100" s="315">
        <f>SUMIF('1_Caracterização'!$C$23:$C$300,"Sim",'1_Caracterização'!$E$23:$E$300)</f>
        <v>27524</v>
      </c>
      <c r="D100" s="315">
        <f>SUMIF('1_Caracterização'!$C$23:$C$300,"Sim",'1_Caracterização'!$E$23:$E$300)</f>
        <v>27524</v>
      </c>
      <c r="E100" s="315">
        <f>SUMIF('1_Caracterização'!$C$23:$C$300,"Sim",'1_Caracterização'!$E$23:$E$300)</f>
        <v>27524</v>
      </c>
      <c r="F100" s="315">
        <f>SUMIF('1_Caracterização'!$C$23:$C$300,"Sim",'1_Caracterização'!$E$23:$E$300)</f>
        <v>27524</v>
      </c>
      <c r="G100" s="315">
        <f>SUMIF('1_Caracterização'!$C$23:$C$300,"Sim",'1_Caracterização'!$E$23:$E$300)</f>
        <v>27524</v>
      </c>
      <c r="H100" s="315">
        <f>SUMIF('1_Caracterização'!$C$23:$C$300,"Sim",'1_Caracterização'!$E$23:$E$300)</f>
        <v>27524</v>
      </c>
      <c r="I100" s="315">
        <f>SUMIF('1_Caracterização'!$C$23:$C$300,"Sim",'1_Caracterização'!$E$23:$E$300)</f>
        <v>27524</v>
      </c>
      <c r="J100" s="315">
        <f>SUMIF('1_Caracterização'!$C$23:$C$300,"Sim",'1_Caracterização'!$E$23:$E$300)</f>
        <v>27524</v>
      </c>
      <c r="K100" s="316">
        <f>SUMIF('1_Caracterização'!$C$23:$C$300,"Sim",'1_Caracterização'!$E$23:$E$300)</f>
        <v>27524</v>
      </c>
    </row>
    <row r="101" spans="1:11" x14ac:dyDescent="0.25">
      <c r="B101" s="31" t="s">
        <v>405</v>
      </c>
      <c r="C101" s="315">
        <f t="shared" ref="C101:K101" si="6">IFERROR(C98/C100*1000,0)</f>
        <v>750.69866298503121</v>
      </c>
      <c r="D101" s="315">
        <f t="shared" si="6"/>
        <v>754.59804441243705</v>
      </c>
      <c r="E101" s="315">
        <f t="shared" si="6"/>
        <v>750.94831463422781</v>
      </c>
      <c r="F101" s="315">
        <f t="shared" si="6"/>
        <v>744.04973227094831</v>
      </c>
      <c r="G101" s="315">
        <f t="shared" si="6"/>
        <v>733.25195118059742</v>
      </c>
      <c r="H101" s="315">
        <f t="shared" si="6"/>
        <v>722.45417009024652</v>
      </c>
      <c r="I101" s="315">
        <f t="shared" si="6"/>
        <v>716.75534118145015</v>
      </c>
      <c r="J101" s="315">
        <f t="shared" si="6"/>
        <v>711.056512272654</v>
      </c>
      <c r="K101" s="316">
        <f t="shared" si="6"/>
        <v>705.95756009109937</v>
      </c>
    </row>
    <row r="102" spans="1:11" x14ac:dyDescent="0.25">
      <c r="B102" s="226"/>
      <c r="C102" s="227"/>
      <c r="D102" s="227"/>
      <c r="E102" s="227"/>
      <c r="F102" s="227"/>
      <c r="G102" s="227"/>
      <c r="H102" s="227"/>
      <c r="I102" s="227"/>
      <c r="J102" s="227"/>
      <c r="K102" s="228"/>
    </row>
    <row r="104" spans="1:11" ht="30" customHeight="1" x14ac:dyDescent="0.25">
      <c r="B104" s="4" t="s">
        <v>465</v>
      </c>
      <c r="C104" s="306">
        <v>2022</v>
      </c>
      <c r="D104" s="73">
        <f t="shared" ref="D104:K104" si="7">+C104+1</f>
        <v>2023</v>
      </c>
      <c r="E104" s="73">
        <f t="shared" si="7"/>
        <v>2024</v>
      </c>
      <c r="F104" s="73">
        <f t="shared" si="7"/>
        <v>2025</v>
      </c>
      <c r="G104" s="73">
        <f t="shared" si="7"/>
        <v>2026</v>
      </c>
      <c r="H104" s="73">
        <f t="shared" si="7"/>
        <v>2027</v>
      </c>
      <c r="I104" s="73">
        <f t="shared" si="7"/>
        <v>2028</v>
      </c>
      <c r="J104" s="73">
        <f t="shared" si="7"/>
        <v>2029</v>
      </c>
      <c r="K104" s="74">
        <f t="shared" si="7"/>
        <v>2030</v>
      </c>
    </row>
    <row r="105" spans="1:11" ht="6" customHeight="1" x14ac:dyDescent="0.25">
      <c r="B105" s="35"/>
      <c r="C105" s="49"/>
      <c r="D105" s="49"/>
      <c r="E105" s="49"/>
      <c r="F105" s="49"/>
      <c r="G105" s="49"/>
      <c r="H105" s="49"/>
      <c r="I105" s="49"/>
      <c r="J105" s="49"/>
      <c r="K105" s="113"/>
    </row>
    <row r="106" spans="1:11" x14ac:dyDescent="0.25">
      <c r="B106" s="35" t="s">
        <v>466</v>
      </c>
      <c r="K106" s="6"/>
    </row>
    <row r="107" spans="1:11" x14ac:dyDescent="0.25">
      <c r="B107" s="50" t="s">
        <v>452</v>
      </c>
      <c r="C107" s="358">
        <v>0</v>
      </c>
      <c r="D107" s="358">
        <v>8.2647127960401665</v>
      </c>
      <c r="E107" s="358">
        <v>78.427283442854417</v>
      </c>
      <c r="F107" s="358">
        <v>148.59906336540837</v>
      </c>
      <c r="G107" s="358">
        <v>288.94262321051627</v>
      </c>
      <c r="H107" s="358">
        <v>429.28618305562418</v>
      </c>
      <c r="I107" s="358">
        <v>499.4579629781781</v>
      </c>
      <c r="J107" s="358">
        <v>569.62974290073214</v>
      </c>
      <c r="K107" s="359">
        <v>639.80152282328606</v>
      </c>
    </row>
    <row r="108" spans="1:11" ht="8.65" customHeight="1" x14ac:dyDescent="0.25">
      <c r="B108" s="75"/>
      <c r="K108" s="6"/>
    </row>
    <row r="109" spans="1:11" x14ac:dyDescent="0.25">
      <c r="B109" s="35" t="s">
        <v>472</v>
      </c>
      <c r="K109" s="6"/>
    </row>
    <row r="110" spans="1:11" x14ac:dyDescent="0.25">
      <c r="B110" s="128" t="s">
        <v>452</v>
      </c>
      <c r="C110" s="360">
        <v>0</v>
      </c>
      <c r="D110" s="360">
        <v>0</v>
      </c>
      <c r="E110" s="360">
        <v>24.766510560901398</v>
      </c>
      <c r="F110" s="360">
        <v>49.533021121802797</v>
      </c>
      <c r="G110" s="360">
        <v>57.788524642103255</v>
      </c>
      <c r="H110" s="360">
        <v>66.04402816240372</v>
      </c>
      <c r="I110" s="360">
        <v>74.299531682704199</v>
      </c>
      <c r="J110" s="360">
        <v>82.555035203004707</v>
      </c>
      <c r="K110" s="361">
        <v>82.555035203004664</v>
      </c>
    </row>
    <row r="112" spans="1:11" ht="28.9" customHeight="1" x14ac:dyDescent="0.25">
      <c r="B112" s="4" t="s">
        <v>477</v>
      </c>
      <c r="C112" s="127"/>
      <c r="D112" s="73">
        <v>2023</v>
      </c>
      <c r="E112" s="73">
        <v>2024</v>
      </c>
      <c r="F112" s="73">
        <f t="shared" ref="F112:K112" si="8">+E112+1</f>
        <v>2025</v>
      </c>
      <c r="G112" s="73">
        <f t="shared" si="8"/>
        <v>2026</v>
      </c>
      <c r="H112" s="73">
        <f t="shared" si="8"/>
        <v>2027</v>
      </c>
      <c r="I112" s="73">
        <f t="shared" si="8"/>
        <v>2028</v>
      </c>
      <c r="J112" s="73">
        <f t="shared" si="8"/>
        <v>2029</v>
      </c>
      <c r="K112" s="74">
        <f t="shared" si="8"/>
        <v>2030</v>
      </c>
    </row>
    <row r="113" spans="1:12" x14ac:dyDescent="0.25">
      <c r="B113" s="17"/>
      <c r="K113" s="6"/>
    </row>
    <row r="114" spans="1:12" x14ac:dyDescent="0.25">
      <c r="B114" s="35" t="s">
        <v>478</v>
      </c>
      <c r="D114" s="224"/>
      <c r="E114" s="363">
        <f>(E50+'5_Infraestruturas_Baixa'!E45)/(('5_Infraestruturas_Baixa'!E37*0.3786*E100)/1000)</f>
        <v>0.1976957815489789</v>
      </c>
      <c r="F114" s="363">
        <f>(F50+'5_Infraestruturas_Baixa'!F45)/(('5_Infraestruturas_Baixa'!F37*0.3786*F100)/1000)</f>
        <v>0.27145711030641134</v>
      </c>
      <c r="G114" s="363">
        <f>(G50+'5_Infraestruturas_Baixa'!G45)/(('5_Infraestruturas_Baixa'!G37*0.3786*G100)/1000)</f>
        <v>0.35879749734025712</v>
      </c>
      <c r="H114" s="363">
        <f>(H50+'5_Infraestruturas_Baixa'!H45)/(('5_Infraestruturas_Baixa'!H37*0.3786*H100)/1000)</f>
        <v>0.4461378843741029</v>
      </c>
      <c r="I114" s="363">
        <f>(I50+'5_Infraestruturas_Baixa'!I45)/(('5_Infraestruturas_Baixa'!I37*0.3786*I100)/1000)</f>
        <v>0.5157210413541774</v>
      </c>
      <c r="J114" s="363">
        <f>(J50+'5_Infraestruturas_Baixa'!J45)/(('5_Infraestruturas_Baixa'!J37*0.3786*J100)/1000)</f>
        <v>0.58530419833425196</v>
      </c>
      <c r="K114" s="363">
        <f>(K50+'5_Infraestruturas_Baixa'!K45)/(('5_Infraestruturas_Baixa'!K37*0.3786*K100)/1000)</f>
        <v>0.65279826942564745</v>
      </c>
      <c r="L114" s="6"/>
    </row>
    <row r="115" spans="1:12" x14ac:dyDescent="0.25">
      <c r="B115" s="115"/>
      <c r="C115" s="109"/>
      <c r="D115" s="109"/>
      <c r="E115" s="109"/>
      <c r="F115" s="109"/>
      <c r="G115" s="109"/>
      <c r="H115" s="109"/>
      <c r="I115" s="109"/>
      <c r="J115" s="109"/>
      <c r="K115" s="110"/>
    </row>
    <row r="117" spans="1:12" x14ac:dyDescent="0.25">
      <c r="A117" s="1" t="s">
        <v>357</v>
      </c>
      <c r="B117" s="1" t="s">
        <v>357</v>
      </c>
      <c r="C117" s="1" t="s">
        <v>357</v>
      </c>
      <c r="D117" s="1" t="s">
        <v>357</v>
      </c>
      <c r="E117" s="1" t="s">
        <v>357</v>
      </c>
      <c r="F117" s="1" t="s">
        <v>357</v>
      </c>
      <c r="G117" s="1" t="s">
        <v>357</v>
      </c>
      <c r="H117" s="1" t="s">
        <v>357</v>
      </c>
      <c r="I117" s="1" t="s">
        <v>357</v>
      </c>
      <c r="J117" s="1" t="s">
        <v>357</v>
      </c>
      <c r="K117" s="1" t="s">
        <v>357</v>
      </c>
      <c r="L117" s="1" t="s">
        <v>357</v>
      </c>
    </row>
  </sheetData>
  <dataValidations count="1">
    <dataValidation type="list" errorStyle="warning" allowBlank="1" showInputMessage="1" showErrorMessage="1" errorTitle="Município não existente" error="Por favor selecionar o município a partir da lista." sqref="B7:B42" xr:uid="{00000000-0002-0000-1600-000000000000}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9"/>
  </sheetPr>
  <dimension ref="A2:V22"/>
  <sheetViews>
    <sheetView showGridLines="0" topLeftCell="A2" zoomScale="85" zoomScaleNormal="85" workbookViewId="0">
      <selection activeCell="H13" sqref="H13"/>
    </sheetView>
  </sheetViews>
  <sheetFormatPr defaultColWidth="0" defaultRowHeight="15" customHeight="1" zeroHeight="1" x14ac:dyDescent="0.25"/>
  <cols>
    <col min="1" max="1" width="2.7109375" style="16" customWidth="1"/>
    <col min="2" max="2" width="9.140625" style="16" customWidth="1"/>
    <col min="3" max="3" width="86.42578125" style="16" customWidth="1"/>
    <col min="4" max="4" width="2.140625" style="16" customWidth="1"/>
    <col min="5" max="12" width="11.42578125" style="16" customWidth="1"/>
    <col min="13" max="14" width="28.7109375" style="16" customWidth="1"/>
    <col min="15" max="16" width="19.42578125" style="16" customWidth="1"/>
    <col min="17" max="22" width="0" style="16" hidden="1" customWidth="1"/>
    <col min="23" max="23" width="9.140625" style="16" hidden="1" customWidth="1"/>
    <col min="24" max="16384" width="9.140625" style="16" hidden="1"/>
  </cols>
  <sheetData>
    <row r="2" spans="2:16" x14ac:dyDescent="0.25">
      <c r="B2" s="396" t="s">
        <v>432</v>
      </c>
      <c r="C2" s="396" t="s">
        <v>433</v>
      </c>
      <c r="E2" s="396" t="s">
        <v>434</v>
      </c>
      <c r="F2" s="387"/>
      <c r="G2" s="387"/>
      <c r="H2" s="387"/>
      <c r="I2" s="387"/>
      <c r="J2" s="387"/>
      <c r="K2" s="387"/>
      <c r="L2" s="387"/>
      <c r="M2" s="396" t="s">
        <v>435</v>
      </c>
      <c r="N2" s="387"/>
      <c r="O2" s="387"/>
      <c r="P2" s="387"/>
    </row>
    <row r="3" spans="2:16" ht="33.75" customHeight="1" x14ac:dyDescent="0.25">
      <c r="B3" s="387"/>
      <c r="C3" s="387"/>
      <c r="E3" s="308">
        <v>2023</v>
      </c>
      <c r="F3" s="308">
        <f t="shared" ref="F3:L3" si="0">+E3+1</f>
        <v>2024</v>
      </c>
      <c r="G3" s="308">
        <f t="shared" si="0"/>
        <v>2025</v>
      </c>
      <c r="H3" s="308">
        <f t="shared" si="0"/>
        <v>2026</v>
      </c>
      <c r="I3" s="308">
        <f t="shared" si="0"/>
        <v>2027</v>
      </c>
      <c r="J3" s="308">
        <f t="shared" si="0"/>
        <v>2028</v>
      </c>
      <c r="K3" s="308">
        <f t="shared" si="0"/>
        <v>2029</v>
      </c>
      <c r="L3" s="308">
        <f t="shared" si="0"/>
        <v>2030</v>
      </c>
      <c r="M3" s="308" t="s">
        <v>436</v>
      </c>
      <c r="N3" s="308" t="s">
        <v>16</v>
      </c>
      <c r="O3" s="281" t="s">
        <v>437</v>
      </c>
      <c r="P3" s="281" t="s">
        <v>438</v>
      </c>
    </row>
    <row r="4" spans="2:16" ht="3" customHeight="1" x14ac:dyDescent="0.25"/>
    <row r="5" spans="2:16" s="196" customFormat="1" ht="22.15" customHeight="1" x14ac:dyDescent="0.25">
      <c r="B5" s="192" t="s">
        <v>439</v>
      </c>
      <c r="C5" s="193"/>
      <c r="D5" s="194"/>
      <c r="E5" s="195">
        <f>SUM(E$6:E$21)</f>
        <v>2152.5</v>
      </c>
      <c r="F5" s="195">
        <f>SUM(F$6:F$21)</f>
        <v>497118.25</v>
      </c>
      <c r="G5" s="195">
        <f>SUM(G$6:G$21)</f>
        <v>616989.25</v>
      </c>
      <c r="H5" s="195">
        <f>SUM(H$6:H$21)</f>
        <v>236642.5</v>
      </c>
      <c r="I5" s="195">
        <f t="shared" ref="I5:L5" si="1">SUM(I$6:I$21)</f>
        <v>394809.5</v>
      </c>
      <c r="J5" s="195">
        <f t="shared" si="1"/>
        <v>1046528.25</v>
      </c>
      <c r="K5" s="195">
        <f t="shared" si="1"/>
        <v>425396.25</v>
      </c>
      <c r="L5" s="195">
        <f t="shared" si="1"/>
        <v>409075.25</v>
      </c>
      <c r="M5" s="395"/>
      <c r="N5" s="384"/>
      <c r="O5" s="384"/>
      <c r="P5" s="385"/>
    </row>
    <row r="6" spans="2:16" ht="22.15" customHeight="1" x14ac:dyDescent="0.25">
      <c r="B6" s="16">
        <v>1</v>
      </c>
      <c r="C6" s="2" t="str">
        <f t="array" aca="1" ref="C6" ca="1">INDIRECT("'7."&amp;B6&amp;"'!D2")</f>
        <v>Combate ao desperdício alimentar</v>
      </c>
      <c r="E6" s="136">
        <f>SUM('7.1'!G$19:G$43)</f>
        <v>0</v>
      </c>
      <c r="F6" s="136">
        <f>SUM('7.1'!H$19:H$43)</f>
        <v>12300</v>
      </c>
      <c r="G6" s="136">
        <f>SUM('7.1'!I$19:I$43)</f>
        <v>0</v>
      </c>
      <c r="H6" s="136">
        <f>SUM('7.1'!J$19:J$43)</f>
        <v>0</v>
      </c>
      <c r="I6" s="136">
        <f>SUM('7.1'!K$19:K$43)</f>
        <v>0</v>
      </c>
      <c r="J6" s="136">
        <f>SUM('7.1'!L$19:L$43)</f>
        <v>0</v>
      </c>
      <c r="K6" s="136">
        <f>SUM('7.1'!M$19:M$43)</f>
        <v>0</v>
      </c>
      <c r="L6" s="136">
        <f>SUM('7.1'!N$19:N$43)</f>
        <v>0</v>
      </c>
      <c r="M6" s="287" t="s">
        <v>479</v>
      </c>
      <c r="N6" s="287" t="s">
        <v>480</v>
      </c>
      <c r="O6" s="287">
        <v>27524</v>
      </c>
      <c r="P6" s="287">
        <v>607</v>
      </c>
    </row>
    <row r="7" spans="2:16" ht="22.15" customHeight="1" x14ac:dyDescent="0.25">
      <c r="B7" s="16">
        <f t="shared" ref="B7:B20" si="2">+B6+1</f>
        <v>2</v>
      </c>
      <c r="C7" s="2" t="str">
        <f t="array" aca="1" ref="C7" ca="1">INDIRECT("'7."&amp;B7&amp;"'!D2")</f>
        <v>Fomento e apoio ao estabelecimento de redes de doação, de troca e de reparação</v>
      </c>
      <c r="E7" s="136">
        <f>SUM('7.2'!G$19:G$43)</f>
        <v>0</v>
      </c>
      <c r="F7" s="136">
        <f>SUM('7.2'!H$19:H$43)</f>
        <v>57760</v>
      </c>
      <c r="G7" s="136">
        <f>SUM('7.2'!I$19:I$43)</f>
        <v>57760</v>
      </c>
      <c r="H7" s="136">
        <f>SUM('7.2'!J$19:J$43)</f>
        <v>57760</v>
      </c>
      <c r="I7" s="136">
        <f>SUM('7.2'!K$19:K$43)</f>
        <v>57760</v>
      </c>
      <c r="J7" s="136">
        <f>SUM('7.2'!L$19:L$43)</f>
        <v>57760</v>
      </c>
      <c r="K7" s="136">
        <f>SUM('7.2'!M$19:M$43)</f>
        <v>57760</v>
      </c>
      <c r="L7" s="136">
        <f>SUM('7.2'!N$19:N$43)</f>
        <v>57760</v>
      </c>
      <c r="M7" s="287" t="s">
        <v>479</v>
      </c>
      <c r="N7" s="287" t="s">
        <v>480</v>
      </c>
      <c r="O7" s="287">
        <v>27524</v>
      </c>
      <c r="P7" s="287">
        <v>607</v>
      </c>
    </row>
    <row r="8" spans="2:16" ht="22.15" customHeight="1" x14ac:dyDescent="0.25">
      <c r="B8" s="16">
        <f t="shared" si="2"/>
        <v>3</v>
      </c>
      <c r="C8" s="2" t="str">
        <f t="array" aca="1" ref="C8" ca="1">INDIRECT("'7."&amp;B8&amp;"'!D2")</f>
        <v>Disponibilização nos ecocentros de áreas para receção de produtos para reutilização</v>
      </c>
      <c r="E8" s="136">
        <f>SUM('7.3'!G$19:G$43)</f>
        <v>0</v>
      </c>
      <c r="F8" s="136">
        <f>SUM('7.3'!H$19:H$43)</f>
        <v>24600</v>
      </c>
      <c r="G8" s="136">
        <f>SUM('7.3'!I$19:I$43)</f>
        <v>393600</v>
      </c>
      <c r="H8" s="136">
        <f>SUM('7.3'!J$19:J$43)</f>
        <v>24600</v>
      </c>
      <c r="I8" s="136">
        <f>SUM('7.3'!K$19:K$43)</f>
        <v>0</v>
      </c>
      <c r="J8" s="136">
        <f>SUM('7.3'!L$19:L$43)</f>
        <v>0</v>
      </c>
      <c r="K8" s="136">
        <f>SUM('7.3'!M$19:M$43)</f>
        <v>0</v>
      </c>
      <c r="L8" s="136">
        <f>SUM('7.3'!N$19:N$43)</f>
        <v>0</v>
      </c>
      <c r="M8" s="287" t="s">
        <v>479</v>
      </c>
      <c r="N8" s="287" t="s">
        <v>480</v>
      </c>
      <c r="O8" s="287">
        <v>27524</v>
      </c>
      <c r="P8" s="287">
        <v>607</v>
      </c>
    </row>
    <row r="9" spans="2:16" ht="22.15" customHeight="1" x14ac:dyDescent="0.25">
      <c r="B9" s="16">
        <f t="shared" si="2"/>
        <v>4</v>
      </c>
      <c r="C9" s="2" t="str">
        <f t="array" aca="1" ref="C9" ca="1">INDIRECT("'7."&amp;B9&amp;"'!D2")</f>
        <v>Implementação de boas práticas para a prevenção e redução da produção de resíduos</v>
      </c>
      <c r="E9" s="136">
        <f>SUM('7.4'!G$19:G$43)</f>
        <v>0</v>
      </c>
      <c r="F9" s="136">
        <f>SUM('7.4'!H$19:H$43)</f>
        <v>12300</v>
      </c>
      <c r="G9" s="136">
        <f>SUM('7.4'!I$19:I$43)</f>
        <v>1355</v>
      </c>
      <c r="H9" s="136">
        <f>SUM('7.4'!J$19:J$43)</f>
        <v>1355</v>
      </c>
      <c r="I9" s="136">
        <f>SUM('7.4'!K$19:K$43)</f>
        <v>0</v>
      </c>
      <c r="J9" s="136">
        <f>SUM('7.4'!L$19:L$43)</f>
        <v>0</v>
      </c>
      <c r="K9" s="136">
        <f>SUM('7.4'!M$19:M$43)</f>
        <v>0</v>
      </c>
      <c r="L9" s="136">
        <f>SUM('7.4'!N$19:N$43)</f>
        <v>0</v>
      </c>
      <c r="M9" s="287" t="s">
        <v>479</v>
      </c>
      <c r="N9" s="287" t="s">
        <v>480</v>
      </c>
      <c r="O9" s="287">
        <v>27524</v>
      </c>
      <c r="P9" s="287">
        <v>607</v>
      </c>
    </row>
    <row r="10" spans="2:16" ht="22.15" customHeight="1" x14ac:dyDescent="0.25">
      <c r="B10" s="16">
        <f t="shared" si="2"/>
        <v>5</v>
      </c>
      <c r="C10" s="2" t="str">
        <f t="array" aca="1" ref="C10" ca="1">INDIRECT("'7."&amp;B10&amp;"'!D2")</f>
        <v>Implementação de soluções de recolha seletiva de biorresíduos</v>
      </c>
      <c r="E10" s="136">
        <f>SUM('7.5'!G$19:G$43)</f>
        <v>0</v>
      </c>
      <c r="F10" s="136">
        <f>SUM('7.5'!H$19:H$43)</f>
        <v>158100</v>
      </c>
      <c r="G10" s="136">
        <f>SUM('7.5'!I$19:I$43)</f>
        <v>8640</v>
      </c>
      <c r="H10" s="136">
        <f>SUM('7.5'!J$19:J$43)</f>
        <v>8640</v>
      </c>
      <c r="I10" s="136">
        <f>SUM('7.5'!K$19:K$43)</f>
        <v>8640</v>
      </c>
      <c r="J10" s="136">
        <f>SUM('7.5'!L$19:L$43)</f>
        <v>681607</v>
      </c>
      <c r="K10" s="136">
        <f>SUM('7.5'!M$19:M$43)</f>
        <v>63427</v>
      </c>
      <c r="L10" s="136">
        <f>SUM('7.5'!N$19:N$43)</f>
        <v>50427</v>
      </c>
      <c r="M10" s="287" t="s">
        <v>481</v>
      </c>
      <c r="N10" s="287" t="s">
        <v>482</v>
      </c>
      <c r="O10" s="287">
        <v>27524</v>
      </c>
      <c r="P10" s="287">
        <v>607</v>
      </c>
    </row>
    <row r="11" spans="2:16" ht="22.15" customHeight="1" x14ac:dyDescent="0.25">
      <c r="B11" s="16">
        <f t="shared" si="2"/>
        <v>6</v>
      </c>
      <c r="C11" s="2" t="str">
        <f t="array" aca="1" ref="C11" ca="1">INDIRECT("'7."&amp;B11&amp;"'!D2")</f>
        <v>Promover e operacionalizar a recolha seletiva multimaterial e de outros fluxos</v>
      </c>
      <c r="E11" s="136">
        <f>SUM('7.6'!G$19:G$43)</f>
        <v>0</v>
      </c>
      <c r="F11" s="136">
        <f>SUM('7.6'!H$19:H$43)</f>
        <v>58528</v>
      </c>
      <c r="G11" s="136">
        <f>SUM('7.6'!I$19:I$43)</f>
        <v>35547</v>
      </c>
      <c r="H11" s="136">
        <f>SUM('7.6'!J$19:J$43)</f>
        <v>14022</v>
      </c>
      <c r="I11" s="136">
        <f>SUM('7.6'!K$19:K$43)</f>
        <v>0</v>
      </c>
      <c r="J11" s="136">
        <f>SUM('7.6'!L$19:L$43)</f>
        <v>0</v>
      </c>
      <c r="K11" s="136">
        <f>SUM('7.6'!M$19:M$43)</f>
        <v>0</v>
      </c>
      <c r="L11" s="136">
        <f>SUM('7.6'!N$19:N$43)</f>
        <v>0</v>
      </c>
      <c r="M11" s="287" t="s">
        <v>481</v>
      </c>
      <c r="N11" s="287" t="s">
        <v>482</v>
      </c>
      <c r="O11" s="287">
        <v>27524</v>
      </c>
      <c r="P11" s="287">
        <v>607</v>
      </c>
    </row>
    <row r="12" spans="2:16" ht="22.15" customHeight="1" x14ac:dyDescent="0.25">
      <c r="B12" s="16">
        <f t="shared" si="2"/>
        <v>7</v>
      </c>
      <c r="C12" s="2" t="str">
        <f t="array" aca="1" ref="C12" ca="1">INDIRECT("'7."&amp;B12&amp;"'!D2")</f>
        <v>Otimização das operações de recolha</v>
      </c>
      <c r="E12" s="136">
        <f>SUM('7.7'!G$19:G$43)</f>
        <v>0</v>
      </c>
      <c r="F12" s="136">
        <f>SUM('7.7'!H$19:H$43)</f>
        <v>33750</v>
      </c>
      <c r="G12" s="136">
        <f>SUM('7.7'!I$19:I$43)</f>
        <v>9150</v>
      </c>
      <c r="H12" s="136">
        <f>SUM('7.7'!J$19:J$43)</f>
        <v>9150</v>
      </c>
      <c r="I12" s="136">
        <f>SUM('7.7'!K$19:K$43)</f>
        <v>9150</v>
      </c>
      <c r="J12" s="136">
        <f>SUM('7.7'!L$19:L$43)</f>
        <v>9150</v>
      </c>
      <c r="K12" s="136">
        <f>SUM('7.7'!M$19:M$43)</f>
        <v>9150</v>
      </c>
      <c r="L12" s="136">
        <f>SUM('7.7'!N$19:N$43)</f>
        <v>9150</v>
      </c>
      <c r="M12" s="287" t="s">
        <v>481</v>
      </c>
      <c r="N12" s="287" t="s">
        <v>482</v>
      </c>
      <c r="O12" s="287">
        <v>27524</v>
      </c>
      <c r="P12" s="287">
        <v>607</v>
      </c>
    </row>
    <row r="13" spans="2:16" ht="22.15" customHeight="1" x14ac:dyDescent="0.25">
      <c r="B13" s="16">
        <f t="shared" si="2"/>
        <v>8</v>
      </c>
      <c r="C13" s="2" t="str">
        <f t="array" aca="1" ref="C13" ca="1">INDIRECT("'7."&amp;B13&amp;"'!D2")</f>
        <v>Promover soluções de compostagem doméstica e comunitária</v>
      </c>
      <c r="E13" s="136">
        <f>SUM('7.8'!G$19:G$43)</f>
        <v>2152.5</v>
      </c>
      <c r="F13" s="136">
        <f>SUM('7.8'!H$19:H$43)</f>
        <v>71810.25</v>
      </c>
      <c r="G13" s="136">
        <f>SUM('7.8'!I$19:I$43)</f>
        <v>58219.25</v>
      </c>
      <c r="H13" s="136">
        <f>SUM('7.8'!J$19:J$43)</f>
        <v>69873.5</v>
      </c>
      <c r="I13" s="136">
        <f>SUM('7.8'!K$19:K$43)</f>
        <v>39913.5</v>
      </c>
      <c r="J13" s="136">
        <f>SUM('7.8'!L$19:L$43)</f>
        <v>21617.25</v>
      </c>
      <c r="K13" s="136">
        <f>SUM('7.8'!M$19:M$43)</f>
        <v>21617.25</v>
      </c>
      <c r="L13" s="136">
        <f>SUM('7.8'!N$19:N$43)</f>
        <v>18296.25</v>
      </c>
      <c r="M13" s="287" t="s">
        <v>481</v>
      </c>
      <c r="N13" s="287" t="s">
        <v>482</v>
      </c>
      <c r="O13" s="287">
        <v>11040</v>
      </c>
      <c r="P13" s="287">
        <v>607</v>
      </c>
    </row>
    <row r="14" spans="2:16" ht="22.15" customHeight="1" x14ac:dyDescent="0.25">
      <c r="B14" s="16">
        <f t="shared" si="2"/>
        <v>9</v>
      </c>
      <c r="C14" s="2" t="str">
        <f t="array" aca="1" ref="C14" ca="1">INDIRECT("'7."&amp;B14&amp;"'!D2")</f>
        <v>Adoção de instrumentos económico-financeiros</v>
      </c>
      <c r="E14" s="136">
        <f>SUM('7.9'!G$19:G$43)</f>
        <v>0</v>
      </c>
      <c r="F14" s="136">
        <f>SUM('7.9'!H$19:H$43)</f>
        <v>12300</v>
      </c>
      <c r="G14" s="136">
        <f>SUM('7.9'!I$19:I$43)</f>
        <v>0</v>
      </c>
      <c r="H14" s="136">
        <f>SUM('7.9'!J$19:J$43)</f>
        <v>0</v>
      </c>
      <c r="I14" s="136">
        <f>SUM('7.9'!K$19:K$43)</f>
        <v>229580</v>
      </c>
      <c r="J14" s="136">
        <f>SUM('7.9'!L$19:L$43)</f>
        <v>229580</v>
      </c>
      <c r="K14" s="136">
        <f>SUM('7.9'!M$19:M$43)</f>
        <v>229580</v>
      </c>
      <c r="L14" s="136">
        <f>SUM('7.9'!N$19:N$43)</f>
        <v>229580</v>
      </c>
      <c r="M14" s="287" t="s">
        <v>483</v>
      </c>
      <c r="N14" s="287" t="s">
        <v>484</v>
      </c>
      <c r="O14" s="287">
        <v>27524</v>
      </c>
      <c r="P14" s="287">
        <v>607</v>
      </c>
    </row>
    <row r="15" spans="2:16" ht="22.15" customHeight="1" x14ac:dyDescent="0.25">
      <c r="B15" s="16">
        <f t="shared" si="2"/>
        <v>10</v>
      </c>
      <c r="C15" s="2" t="str">
        <f t="array" aca="1" ref="C15" ca="1">INDIRECT("'7."&amp;B15&amp;"'!D2")</f>
        <v>Implementação de ações de fiscalização</v>
      </c>
      <c r="E15" s="136">
        <f>SUM('7.10'!G$19:G$43)</f>
        <v>0</v>
      </c>
      <c r="F15" s="136">
        <f>SUM('7.10'!H$19:H$43)</f>
        <v>20000</v>
      </c>
      <c r="G15" s="136">
        <f>SUM('7.10'!I$19:I$43)</f>
        <v>20000</v>
      </c>
      <c r="H15" s="136">
        <f>SUM('7.10'!J$19:J$43)</f>
        <v>20000</v>
      </c>
      <c r="I15" s="136">
        <f>SUM('7.10'!K$19:K$43)</f>
        <v>20000</v>
      </c>
      <c r="J15" s="136">
        <f>SUM('7.10'!L$19:L$43)</f>
        <v>20000</v>
      </c>
      <c r="K15" s="136">
        <f>SUM('7.10'!M$19:M$43)</f>
        <v>20000</v>
      </c>
      <c r="L15" s="136">
        <f>SUM('7.10'!N$19:N$43)</f>
        <v>20000</v>
      </c>
      <c r="M15" s="287" t="s">
        <v>483</v>
      </c>
      <c r="N15" s="287" t="s">
        <v>485</v>
      </c>
      <c r="O15" s="287">
        <v>27524</v>
      </c>
      <c r="P15" s="287">
        <v>607</v>
      </c>
    </row>
    <row r="16" spans="2:16" ht="22.15" customHeight="1" x14ac:dyDescent="0.25">
      <c r="B16" s="16">
        <f t="shared" si="2"/>
        <v>11</v>
      </c>
      <c r="C16" s="2" t="str">
        <f t="array" aca="1" ref="C16" ca="1">INDIRECT("'7."&amp;B16&amp;"'!D2")</f>
        <v>Desenvolvimento de campanhas de sensibilização</v>
      </c>
      <c r="E16" s="136">
        <f>SUM('7.11'!G$19:G$43)</f>
        <v>0</v>
      </c>
      <c r="F16" s="136">
        <f>SUM('7.11'!H$19:H$43)</f>
        <v>29520</v>
      </c>
      <c r="G16" s="136">
        <f>SUM('7.11'!I$19:I$43)</f>
        <v>26568</v>
      </c>
      <c r="H16" s="136">
        <f>SUM('7.11'!J$19:J$43)</f>
        <v>25092</v>
      </c>
      <c r="I16" s="136">
        <f>SUM('7.11'!K$19:K$43)</f>
        <v>23616</v>
      </c>
      <c r="J16" s="136">
        <f>SUM('7.11'!L$19:L$43)</f>
        <v>20664</v>
      </c>
      <c r="K16" s="136">
        <f>SUM('7.11'!M$19:M$43)</f>
        <v>17712</v>
      </c>
      <c r="L16" s="136">
        <f>SUM('7.11'!N$19:N$43)</f>
        <v>17712</v>
      </c>
      <c r="M16" s="287" t="s">
        <v>483</v>
      </c>
      <c r="N16" s="287" t="s">
        <v>486</v>
      </c>
      <c r="O16" s="287">
        <v>27524</v>
      </c>
      <c r="P16" s="287">
        <v>607</v>
      </c>
    </row>
    <row r="17" spans="1:16" ht="22.15" customHeight="1" x14ac:dyDescent="0.25">
      <c r="B17" s="16">
        <f t="shared" si="2"/>
        <v>12</v>
      </c>
      <c r="C17" s="2" t="str">
        <f t="array" aca="1" ref="C17" ca="1">INDIRECT("'7."&amp;B17&amp;"'!D2")</f>
        <v>Desenvolvimento de materiais de comunicação e de sensibilização</v>
      </c>
      <c r="E17" s="136">
        <f>SUM('7.12'!G$19:G$43)</f>
        <v>0</v>
      </c>
      <c r="F17" s="136">
        <f>SUM('7.12'!H$19:H$43)</f>
        <v>6150</v>
      </c>
      <c r="G17" s="136">
        <f>SUM('7.12'!I$19:I$43)</f>
        <v>6150</v>
      </c>
      <c r="H17" s="136">
        <f>SUM('7.12'!J$19:J$43)</f>
        <v>6150</v>
      </c>
      <c r="I17" s="136">
        <f>SUM('7.12'!K$19:K$43)</f>
        <v>6150</v>
      </c>
      <c r="J17" s="136">
        <f>SUM('7.12'!L$19:L$43)</f>
        <v>6150</v>
      </c>
      <c r="K17" s="136">
        <f>SUM('7.12'!M$19:M$43)</f>
        <v>6150</v>
      </c>
      <c r="L17" s="136">
        <f>SUM('7.12'!N$19:N$43)</f>
        <v>6150</v>
      </c>
      <c r="M17" s="287" t="s">
        <v>483</v>
      </c>
      <c r="N17" s="287" t="s">
        <v>486</v>
      </c>
      <c r="O17" s="287">
        <v>27524</v>
      </c>
      <c r="P17" s="287">
        <v>607</v>
      </c>
    </row>
    <row r="18" spans="1:16" ht="22.15" customHeight="1" x14ac:dyDescent="0.25">
      <c r="B18" s="16">
        <f t="shared" si="2"/>
        <v>13</v>
      </c>
      <c r="C18" s="2" t="str">
        <f t="array" aca="1" ref="C18" ca="1">INDIRECT("'7."&amp;B18&amp;"'!D2")</f>
        <v>[preencher identificação da medida]</v>
      </c>
      <c r="E18" s="136">
        <f>SUM('7.13'!G$19:G$43)</f>
        <v>0</v>
      </c>
      <c r="F18" s="136">
        <f>SUM('7.13'!H$19:H$43)</f>
        <v>0</v>
      </c>
      <c r="G18" s="136">
        <f>SUM('7.13'!I$19:I$43)</f>
        <v>0</v>
      </c>
      <c r="H18" s="136">
        <f>SUM('7.13'!J$19:J$43)</f>
        <v>0</v>
      </c>
      <c r="I18" s="136">
        <f>SUM('7.13'!K$19:K$43)</f>
        <v>0</v>
      </c>
      <c r="J18" s="136">
        <f>SUM('7.13'!L$19:L$43)</f>
        <v>0</v>
      </c>
      <c r="K18" s="136">
        <f>SUM('7.13'!M$19:M$43)</f>
        <v>0</v>
      </c>
      <c r="L18" s="136">
        <f>SUM('7.13'!N$19:N$43)</f>
        <v>0</v>
      </c>
      <c r="M18" s="287"/>
      <c r="N18" s="287"/>
      <c r="O18" s="287"/>
      <c r="P18" s="287"/>
    </row>
    <row r="19" spans="1:16" ht="22.15" customHeight="1" x14ac:dyDescent="0.25">
      <c r="B19" s="16">
        <f t="shared" si="2"/>
        <v>14</v>
      </c>
      <c r="C19" s="2" t="str">
        <f t="array" aca="1" ref="C19" ca="1">INDIRECT("'7."&amp;B19&amp;"'!D2")</f>
        <v>[preencher identificação da medida]</v>
      </c>
      <c r="E19" s="136">
        <f>SUM('7.14'!G$19:G$43)</f>
        <v>0</v>
      </c>
      <c r="F19" s="136">
        <f>SUM('7.14'!H$19:H$43)</f>
        <v>0</v>
      </c>
      <c r="G19" s="136">
        <f>SUM('7.14'!I$19:I$43)</f>
        <v>0</v>
      </c>
      <c r="H19" s="136">
        <f>SUM('7.14'!J$19:J$43)</f>
        <v>0</v>
      </c>
      <c r="I19" s="136">
        <f>SUM('7.14'!K$19:K$43)</f>
        <v>0</v>
      </c>
      <c r="J19" s="136">
        <f>SUM('7.14'!L$19:L$43)</f>
        <v>0</v>
      </c>
      <c r="K19" s="136">
        <f>SUM('7.14'!M$19:M$43)</f>
        <v>0</v>
      </c>
      <c r="L19" s="136">
        <f>SUM('7.14'!N$19:N$43)</f>
        <v>0</v>
      </c>
      <c r="M19" s="287"/>
      <c r="N19" s="287"/>
      <c r="O19" s="287"/>
      <c r="P19" s="287"/>
    </row>
    <row r="20" spans="1:16" ht="22.15" customHeight="1" x14ac:dyDescent="0.25">
      <c r="B20" s="16">
        <f t="shared" si="2"/>
        <v>15</v>
      </c>
      <c r="C20" s="2" t="str">
        <f t="array" aca="1" ref="C20" ca="1">INDIRECT("'7."&amp;B20&amp;"'!D2")</f>
        <v>[preencher identificação da medida]</v>
      </c>
      <c r="E20" s="136">
        <f>SUM('7.15'!G$19:G$43)</f>
        <v>0</v>
      </c>
      <c r="F20" s="136">
        <f>SUM('7.15'!H$19:H$43)</f>
        <v>0</v>
      </c>
      <c r="G20" s="136">
        <f>SUM('7.15'!I$19:I$43)</f>
        <v>0</v>
      </c>
      <c r="H20" s="136">
        <f>SUM('7.15'!J$19:J$43)</f>
        <v>0</v>
      </c>
      <c r="I20" s="136">
        <f>SUM('7.15'!K$19:K$43)</f>
        <v>0</v>
      </c>
      <c r="J20" s="136">
        <f>SUM('7.15'!L$19:L$43)</f>
        <v>0</v>
      </c>
      <c r="K20" s="136">
        <f>SUM('7.15'!M$19:M$43)</f>
        <v>0</v>
      </c>
      <c r="L20" s="136">
        <f>SUM('7.15'!N$19:N$43)</f>
        <v>0</v>
      </c>
      <c r="M20" s="287"/>
      <c r="N20" s="287"/>
      <c r="O20" s="287"/>
      <c r="P20" s="287"/>
    </row>
    <row r="21" spans="1:16" x14ac:dyDescent="0.25">
      <c r="C21" s="238" t="s">
        <v>440</v>
      </c>
      <c r="M21" s="287"/>
      <c r="N21" s="287"/>
      <c r="O21" s="287"/>
      <c r="P21" s="287"/>
    </row>
    <row r="22" spans="1:16" x14ac:dyDescent="0.25">
      <c r="A22" s="16" t="s">
        <v>357</v>
      </c>
      <c r="B22" s="16" t="s">
        <v>357</v>
      </c>
      <c r="C22" s="16" t="s">
        <v>357</v>
      </c>
      <c r="D22" s="16" t="s">
        <v>357</v>
      </c>
      <c r="E22" s="16" t="s">
        <v>357</v>
      </c>
      <c r="F22" s="16" t="s">
        <v>357</v>
      </c>
      <c r="G22" s="16" t="s">
        <v>357</v>
      </c>
      <c r="H22" s="16" t="s">
        <v>357</v>
      </c>
      <c r="I22" s="16" t="s">
        <v>357</v>
      </c>
      <c r="J22" s="16" t="s">
        <v>357</v>
      </c>
      <c r="K22" s="16" t="s">
        <v>357</v>
      </c>
      <c r="L22" s="16" t="s">
        <v>357</v>
      </c>
      <c r="M22" s="16" t="s">
        <v>357</v>
      </c>
    </row>
  </sheetData>
  <mergeCells count="5">
    <mergeCell ref="M5:P5"/>
    <mergeCell ref="E2:L2"/>
    <mergeCell ref="B2:B3"/>
    <mergeCell ref="M2:P2"/>
    <mergeCell ref="C2:C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theme="9"/>
  </sheetPr>
  <dimension ref="A2:P156"/>
  <sheetViews>
    <sheetView showGridLines="0" zoomScale="90" zoomScaleNormal="90" workbookViewId="0">
      <pane ySplit="3" topLeftCell="A4" activePane="bottomLeft" state="frozen"/>
      <selection activeCell="C157" sqref="C157"/>
      <selection pane="bottomLeft" activeCell="E19" sqref="E19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2" spans="2:15" s="2" customFormat="1" ht="30" customHeight="1" x14ac:dyDescent="0.25">
      <c r="B2" s="285" t="s">
        <v>441</v>
      </c>
      <c r="C2" s="284"/>
      <c r="D2" s="389" t="s">
        <v>487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 t="s">
        <v>488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 t="s">
        <v>489</v>
      </c>
      <c r="C19" s="179">
        <v>12300</v>
      </c>
      <c r="D19" s="323"/>
      <c r="E19" s="351" t="s">
        <v>490</v>
      </c>
      <c r="F19" s="129"/>
      <c r="G19" s="324"/>
      <c r="H19" s="324">
        <v>12300</v>
      </c>
      <c r="I19" s="324"/>
      <c r="J19" s="324"/>
      <c r="K19" s="324"/>
      <c r="L19" s="324"/>
      <c r="M19" s="325"/>
      <c r="N19" s="325"/>
      <c r="O19" s="326"/>
    </row>
    <row r="20" spans="2:15" x14ac:dyDescent="0.25">
      <c r="B20" s="186"/>
      <c r="C20" s="181"/>
      <c r="D20" s="327"/>
      <c r="E20" s="182"/>
      <c r="F20" s="130"/>
      <c r="G20" s="328"/>
      <c r="H20" s="329"/>
      <c r="I20" s="329"/>
      <c r="J20" s="329"/>
      <c r="K20" s="329"/>
      <c r="L20" s="329"/>
      <c r="M20" s="329"/>
      <c r="N20" s="329"/>
      <c r="O20" s="330"/>
    </row>
    <row r="21" spans="2:15" x14ac:dyDescent="0.25">
      <c r="B21" s="186"/>
      <c r="C21" s="181"/>
      <c r="D21" s="327"/>
      <c r="E21" s="182"/>
      <c r="F21" s="130"/>
      <c r="G21" s="328"/>
      <c r="H21" s="329"/>
      <c r="I21" s="329"/>
      <c r="J21" s="329"/>
      <c r="K21" s="329"/>
      <c r="L21" s="329"/>
      <c r="M21" s="329"/>
      <c r="N21" s="329"/>
      <c r="O21" s="330"/>
    </row>
    <row r="22" spans="2:15" x14ac:dyDescent="0.25">
      <c r="B22" s="186"/>
      <c r="C22" s="181"/>
      <c r="D22" s="327"/>
      <c r="E22" s="182"/>
      <c r="F22" s="130"/>
      <c r="G22" s="324"/>
      <c r="H22" s="329"/>
      <c r="I22" s="329"/>
      <c r="J22" s="329"/>
      <c r="K22" s="329"/>
      <c r="L22" s="329"/>
      <c r="M22" s="329"/>
      <c r="N22" s="329"/>
      <c r="O22" s="330"/>
    </row>
    <row r="23" spans="2:15" x14ac:dyDescent="0.25">
      <c r="B23" s="186"/>
      <c r="C23" s="181"/>
      <c r="D23" s="327"/>
      <c r="E23" s="182"/>
      <c r="F23" s="130"/>
      <c r="G23" s="328"/>
      <c r="H23" s="329"/>
      <c r="I23" s="329"/>
      <c r="J23" s="329"/>
      <c r="K23" s="329"/>
      <c r="L23" s="329"/>
      <c r="M23" s="329"/>
      <c r="N23" s="329"/>
      <c r="O23" s="330"/>
    </row>
    <row r="24" spans="2:15" x14ac:dyDescent="0.25">
      <c r="B24" s="186"/>
      <c r="C24" s="181"/>
      <c r="D24" s="327"/>
      <c r="E24" s="182"/>
      <c r="F24" s="130"/>
      <c r="G24" s="328"/>
      <c r="H24" s="329"/>
      <c r="I24" s="329"/>
      <c r="J24" s="329"/>
      <c r="K24" s="329"/>
      <c r="L24" s="329"/>
      <c r="M24" s="329"/>
      <c r="N24" s="329"/>
      <c r="O24" s="330"/>
    </row>
    <row r="25" spans="2:15" x14ac:dyDescent="0.25">
      <c r="B25" s="186"/>
      <c r="C25" s="181"/>
      <c r="D25" s="327"/>
      <c r="E25" s="182"/>
      <c r="F25" s="130"/>
      <c r="G25" s="328"/>
      <c r="H25" s="329"/>
      <c r="I25" s="329"/>
      <c r="J25" s="329"/>
      <c r="K25" s="329"/>
      <c r="L25" s="329"/>
      <c r="M25" s="329"/>
      <c r="N25" s="329"/>
      <c r="O25" s="330"/>
    </row>
    <row r="26" spans="2:15" x14ac:dyDescent="0.25">
      <c r="B26" s="186"/>
      <c r="C26" s="181"/>
      <c r="D26" s="327"/>
      <c r="E26" s="182"/>
      <c r="F26" s="130"/>
      <c r="G26" s="328"/>
      <c r="H26" s="329"/>
      <c r="I26" s="329"/>
      <c r="J26" s="329"/>
      <c r="K26" s="329"/>
      <c r="L26" s="329"/>
      <c r="M26" s="329"/>
      <c r="N26" s="329"/>
      <c r="O26" s="330"/>
    </row>
    <row r="27" spans="2:15" x14ac:dyDescent="0.25">
      <c r="B27" s="186"/>
      <c r="C27" s="181"/>
      <c r="D27" s="327"/>
      <c r="E27" s="182"/>
      <c r="F27" s="130"/>
      <c r="G27" s="328"/>
      <c r="H27" s="329"/>
      <c r="I27" s="329"/>
      <c r="J27" s="329"/>
      <c r="K27" s="329"/>
      <c r="L27" s="329"/>
      <c r="M27" s="329"/>
      <c r="N27" s="329"/>
      <c r="O27" s="330"/>
    </row>
    <row r="28" spans="2:15" x14ac:dyDescent="0.25">
      <c r="B28" s="186"/>
      <c r="C28" s="181"/>
      <c r="D28" s="327"/>
      <c r="E28" s="182"/>
      <c r="F28" s="130"/>
      <c r="G28" s="328"/>
      <c r="H28" s="329"/>
      <c r="I28" s="329"/>
      <c r="J28" s="329"/>
      <c r="K28" s="329"/>
      <c r="L28" s="329"/>
      <c r="M28" s="329"/>
      <c r="N28" s="329"/>
      <c r="O28" s="330"/>
    </row>
    <row r="29" spans="2:15" x14ac:dyDescent="0.25">
      <c r="B29" s="186"/>
      <c r="C29" s="181"/>
      <c r="D29" s="327"/>
      <c r="E29" s="182"/>
      <c r="F29" s="130"/>
      <c r="G29" s="328"/>
      <c r="H29" s="329"/>
      <c r="I29" s="329"/>
      <c r="J29" s="329"/>
      <c r="K29" s="329"/>
      <c r="L29" s="329"/>
      <c r="M29" s="329"/>
      <c r="N29" s="329"/>
      <c r="O29" s="330"/>
    </row>
    <row r="30" spans="2:15" x14ac:dyDescent="0.25">
      <c r="B30" s="186"/>
      <c r="C30" s="181"/>
      <c r="D30" s="327"/>
      <c r="E30" s="182"/>
      <c r="F30" s="130"/>
      <c r="G30" s="328"/>
      <c r="H30" s="329"/>
      <c r="I30" s="329"/>
      <c r="J30" s="329"/>
      <c r="K30" s="329"/>
      <c r="L30" s="329"/>
      <c r="M30" s="329"/>
      <c r="N30" s="329"/>
      <c r="O30" s="330"/>
    </row>
    <row r="31" spans="2:15" x14ac:dyDescent="0.25">
      <c r="B31" s="186"/>
      <c r="C31" s="181"/>
      <c r="D31" s="327"/>
      <c r="E31" s="182"/>
      <c r="F31" s="130"/>
      <c r="G31" s="328"/>
      <c r="H31" s="329"/>
      <c r="I31" s="329"/>
      <c r="J31" s="329"/>
      <c r="K31" s="329"/>
      <c r="L31" s="329"/>
      <c r="M31" s="329"/>
      <c r="N31" s="329"/>
      <c r="O31" s="330"/>
    </row>
    <row r="32" spans="2:15" x14ac:dyDescent="0.25">
      <c r="B32" s="186"/>
      <c r="C32" s="181"/>
      <c r="D32" s="327"/>
      <c r="E32" s="182"/>
      <c r="F32" s="130"/>
      <c r="G32" s="328"/>
      <c r="H32" s="329"/>
      <c r="I32" s="329"/>
      <c r="J32" s="329"/>
      <c r="K32" s="329"/>
      <c r="L32" s="329"/>
      <c r="M32" s="329"/>
      <c r="N32" s="329"/>
      <c r="O32" s="330"/>
    </row>
    <row r="33" spans="2:15" x14ac:dyDescent="0.25">
      <c r="B33" s="186"/>
      <c r="C33" s="181"/>
      <c r="D33" s="327"/>
      <c r="E33" s="182"/>
      <c r="F33" s="130"/>
      <c r="G33" s="328"/>
      <c r="H33" s="329"/>
      <c r="I33" s="329"/>
      <c r="J33" s="329"/>
      <c r="K33" s="329"/>
      <c r="L33" s="329"/>
      <c r="M33" s="329"/>
      <c r="N33" s="329"/>
      <c r="O33" s="330"/>
    </row>
    <row r="34" spans="2:15" x14ac:dyDescent="0.25">
      <c r="B34" s="186"/>
      <c r="C34" s="181"/>
      <c r="D34" s="327"/>
      <c r="E34" s="182"/>
      <c r="F34" s="130"/>
      <c r="G34" s="328"/>
      <c r="H34" s="329"/>
      <c r="I34" s="329"/>
      <c r="J34" s="329"/>
      <c r="K34" s="329"/>
      <c r="L34" s="329"/>
      <c r="M34" s="329"/>
      <c r="N34" s="329"/>
      <c r="O34" s="330"/>
    </row>
    <row r="35" spans="2:15" x14ac:dyDescent="0.25">
      <c r="B35" s="186"/>
      <c r="C35" s="181"/>
      <c r="D35" s="327"/>
      <c r="E35" s="182"/>
      <c r="F35" s="130"/>
      <c r="G35" s="328"/>
      <c r="H35" s="329"/>
      <c r="I35" s="329"/>
      <c r="J35" s="329"/>
      <c r="K35" s="329"/>
      <c r="L35" s="329"/>
      <c r="M35" s="329"/>
      <c r="N35" s="329"/>
      <c r="O35" s="330"/>
    </row>
    <row r="36" spans="2:15" x14ac:dyDescent="0.25">
      <c r="B36" s="186"/>
      <c r="C36" s="181"/>
      <c r="D36" s="327"/>
      <c r="E36" s="182"/>
      <c r="F36" s="130"/>
      <c r="G36" s="328"/>
      <c r="H36" s="329"/>
      <c r="I36" s="329"/>
      <c r="J36" s="329"/>
      <c r="K36" s="329"/>
      <c r="L36" s="329"/>
      <c r="M36" s="329"/>
      <c r="N36" s="329"/>
      <c r="O36" s="330"/>
    </row>
    <row r="37" spans="2:15" x14ac:dyDescent="0.25">
      <c r="B37" s="186"/>
      <c r="C37" s="181"/>
      <c r="D37" s="327"/>
      <c r="E37" s="182"/>
      <c r="F37" s="130"/>
      <c r="G37" s="328"/>
      <c r="H37" s="329"/>
      <c r="I37" s="329"/>
      <c r="J37" s="329"/>
      <c r="K37" s="329"/>
      <c r="L37" s="329"/>
      <c r="M37" s="329"/>
      <c r="N37" s="329"/>
      <c r="O37" s="330"/>
    </row>
    <row r="38" spans="2:15" x14ac:dyDescent="0.25">
      <c r="B38" s="186"/>
      <c r="C38" s="181"/>
      <c r="D38" s="327"/>
      <c r="E38" s="182"/>
      <c r="F38" s="130"/>
      <c r="G38" s="328"/>
      <c r="H38" s="329"/>
      <c r="I38" s="329"/>
      <c r="J38" s="329"/>
      <c r="K38" s="329"/>
      <c r="L38" s="329"/>
      <c r="M38" s="329"/>
      <c r="N38" s="329"/>
      <c r="O38" s="330"/>
    </row>
    <row r="39" spans="2:15" x14ac:dyDescent="0.25">
      <c r="B39" s="186"/>
      <c r="C39" s="181"/>
      <c r="D39" s="327"/>
      <c r="E39" s="182"/>
      <c r="F39" s="130"/>
      <c r="G39" s="328"/>
      <c r="H39" s="329"/>
      <c r="I39" s="329"/>
      <c r="J39" s="329"/>
      <c r="K39" s="329"/>
      <c r="L39" s="329"/>
      <c r="M39" s="329"/>
      <c r="N39" s="329"/>
      <c r="O39" s="330"/>
    </row>
    <row r="40" spans="2:15" x14ac:dyDescent="0.25">
      <c r="B40" s="186"/>
      <c r="C40" s="181"/>
      <c r="D40" s="327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27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27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3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6" spans="2:15" ht="27" customHeight="1" x14ac:dyDescent="0.25">
      <c r="B46" s="29" t="s">
        <v>450</v>
      </c>
      <c r="C46" s="43"/>
      <c r="D46" s="43"/>
      <c r="E46" s="30"/>
      <c r="F46" s="30"/>
      <c r="G46" s="306"/>
      <c r="H46" s="306"/>
      <c r="I46" s="306"/>
      <c r="J46" s="306"/>
      <c r="K46" s="306"/>
      <c r="L46" s="306"/>
      <c r="M46" s="306"/>
      <c r="N46" s="306"/>
      <c r="O46" s="307"/>
    </row>
    <row r="47" spans="2:15" ht="4.9000000000000004" customHeight="1" x14ac:dyDescent="0.25">
      <c r="B47" s="24"/>
      <c r="O47" s="23"/>
    </row>
    <row r="48" spans="2:15" s="1" customFormat="1" ht="30" customHeight="1" x14ac:dyDescent="0.25">
      <c r="B48" s="4" t="s">
        <v>451</v>
      </c>
      <c r="C48" s="132"/>
      <c r="D48" s="132"/>
      <c r="E48" s="132"/>
      <c r="F48" s="132"/>
      <c r="G48" s="306">
        <v>2023</v>
      </c>
      <c r="H48" s="306">
        <f t="shared" ref="H48:N48" si="1">+G48+1</f>
        <v>2024</v>
      </c>
      <c r="I48" s="306">
        <f t="shared" si="1"/>
        <v>2025</v>
      </c>
      <c r="J48" s="306">
        <f t="shared" si="1"/>
        <v>2026</v>
      </c>
      <c r="K48" s="306">
        <f t="shared" si="1"/>
        <v>2027</v>
      </c>
      <c r="L48" s="306">
        <f t="shared" si="1"/>
        <v>2028</v>
      </c>
      <c r="M48" s="306">
        <f t="shared" si="1"/>
        <v>2029</v>
      </c>
      <c r="N48" s="306">
        <f t="shared" si="1"/>
        <v>2030</v>
      </c>
      <c r="O48" s="302" t="s">
        <v>449</v>
      </c>
    </row>
    <row r="49" spans="2:15" s="1" customFormat="1" ht="4.9000000000000004" customHeight="1" x14ac:dyDescent="0.25">
      <c r="B49" s="17"/>
      <c r="O49" s="6"/>
    </row>
    <row r="50" spans="2:15" s="1" customFormat="1" x14ac:dyDescent="0.25">
      <c r="B50" s="31" t="s">
        <v>388</v>
      </c>
      <c r="G50" s="310">
        <f t="shared" ref="G50:O50" si="2">SUM(G53:G88)</f>
        <v>0</v>
      </c>
      <c r="H50" s="310">
        <f t="shared" si="2"/>
        <v>71.169200000000004</v>
      </c>
      <c r="I50" s="310">
        <f t="shared" si="2"/>
        <v>142.33840000000001</v>
      </c>
      <c r="J50" s="310">
        <f t="shared" si="2"/>
        <v>213.5076</v>
      </c>
      <c r="K50" s="310">
        <f t="shared" si="2"/>
        <v>284.67680000000001</v>
      </c>
      <c r="L50" s="310">
        <f t="shared" si="2"/>
        <v>355.846</v>
      </c>
      <c r="M50" s="310">
        <f t="shared" si="2"/>
        <v>427.01519999999999</v>
      </c>
      <c r="N50" s="310">
        <f t="shared" si="2"/>
        <v>498.18439999999998</v>
      </c>
      <c r="O50" s="311">
        <f t="shared" si="2"/>
        <v>0</v>
      </c>
    </row>
    <row r="51" spans="2:15" s="1" customFormat="1" ht="3" customHeight="1" x14ac:dyDescent="0.25">
      <c r="B51" s="14"/>
      <c r="G51" s="21"/>
      <c r="H51" s="21"/>
      <c r="I51" s="21"/>
      <c r="J51" s="21"/>
      <c r="K51" s="21"/>
      <c r="L51" s="21"/>
      <c r="M51" s="21"/>
      <c r="N51" s="21"/>
      <c r="O51" s="33"/>
    </row>
    <row r="52" spans="2:15" s="1" customFormat="1" x14ac:dyDescent="0.25">
      <c r="B52" s="5" t="s">
        <v>389</v>
      </c>
      <c r="G52"/>
      <c r="N52" s="21"/>
      <c r="O52" s="33"/>
    </row>
    <row r="53" spans="2:15" s="1" customFormat="1" x14ac:dyDescent="0.25">
      <c r="B53" s="102"/>
      <c r="G53" s="70"/>
      <c r="H53" s="70">
        <v>71.169200000000004</v>
      </c>
      <c r="I53" s="70">
        <v>142.33840000000001</v>
      </c>
      <c r="J53" s="70">
        <v>213.5076</v>
      </c>
      <c r="K53" s="70">
        <v>284.67680000000001</v>
      </c>
      <c r="L53" s="70">
        <v>355.846</v>
      </c>
      <c r="M53" s="70">
        <v>427.01519999999999</v>
      </c>
      <c r="N53" s="70">
        <v>498.18439999999998</v>
      </c>
      <c r="O53" s="103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0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4"/>
      <c r="G87" s="71"/>
      <c r="H87" s="71"/>
      <c r="I87" s="71"/>
      <c r="J87" s="71"/>
      <c r="K87" s="71"/>
      <c r="L87" s="71"/>
      <c r="M87" s="71"/>
      <c r="N87" s="71"/>
      <c r="O87" s="105"/>
    </row>
    <row r="88" spans="2:15" s="1" customFormat="1" x14ac:dyDescent="0.25">
      <c r="B88" s="106"/>
      <c r="G88" s="72"/>
      <c r="H88" s="72"/>
      <c r="I88" s="72"/>
      <c r="J88" s="72"/>
      <c r="K88" s="72"/>
      <c r="L88" s="72"/>
      <c r="M88" s="72"/>
      <c r="N88" s="72"/>
      <c r="O88" s="107"/>
    </row>
    <row r="89" spans="2:15" s="1" customFormat="1" ht="4.9000000000000004" customHeight="1" x14ac:dyDescent="0.25">
      <c r="B89" s="31"/>
      <c r="G89" s="21"/>
      <c r="H89" s="21"/>
      <c r="I89" s="21"/>
      <c r="J89" s="21"/>
      <c r="K89" s="21"/>
      <c r="L89" s="21"/>
      <c r="M89" s="21"/>
      <c r="N89" s="21"/>
      <c r="O89" s="33"/>
    </row>
    <row r="90" spans="2:15" s="1" customFormat="1" x14ac:dyDescent="0.25">
      <c r="B90" s="31" t="s">
        <v>390</v>
      </c>
      <c r="G90" s="310">
        <f t="shared" ref="G90:O90" si="3">SUM(G91:G96,G133:G139,G141:G142)</f>
        <v>0</v>
      </c>
      <c r="H90" s="310">
        <f t="shared" si="3"/>
        <v>0</v>
      </c>
      <c r="I90" s="310">
        <f t="shared" si="3"/>
        <v>0</v>
      </c>
      <c r="J90" s="310">
        <f t="shared" si="3"/>
        <v>0</v>
      </c>
      <c r="K90" s="310">
        <f t="shared" si="3"/>
        <v>0</v>
      </c>
      <c r="L90" s="310">
        <f t="shared" si="3"/>
        <v>0</v>
      </c>
      <c r="M90" s="310">
        <f t="shared" si="3"/>
        <v>0</v>
      </c>
      <c r="N90" s="310">
        <f t="shared" si="3"/>
        <v>0</v>
      </c>
      <c r="O90" s="311">
        <f t="shared" si="3"/>
        <v>0</v>
      </c>
    </row>
    <row r="91" spans="2:15" s="1" customFormat="1" x14ac:dyDescent="0.25">
      <c r="B91" s="5" t="s">
        <v>391</v>
      </c>
      <c r="E91"/>
      <c r="G91" s="72"/>
      <c r="H91" s="72"/>
      <c r="I91" s="72"/>
      <c r="J91" s="72"/>
      <c r="K91" s="72"/>
      <c r="L91" s="72"/>
      <c r="M91" s="72"/>
      <c r="N91" s="70"/>
      <c r="O91" s="103"/>
    </row>
    <row r="92" spans="2:15" s="1" customFormat="1" x14ac:dyDescent="0.25">
      <c r="B92" s="5" t="s">
        <v>392</v>
      </c>
      <c r="G92" s="72"/>
      <c r="H92" s="72"/>
      <c r="I92" s="72"/>
      <c r="J92" s="72"/>
      <c r="K92" s="72"/>
      <c r="L92" s="72"/>
      <c r="M92" s="72"/>
      <c r="N92" s="71"/>
      <c r="O92" s="105"/>
    </row>
    <row r="93" spans="2:15" s="1" customFormat="1" x14ac:dyDescent="0.25">
      <c r="B93" s="5" t="s">
        <v>393</v>
      </c>
      <c r="G93" s="72"/>
      <c r="H93" s="72"/>
      <c r="I93" s="72"/>
      <c r="J93" s="72"/>
      <c r="K93" s="72"/>
      <c r="L93" s="72"/>
      <c r="M93" s="72"/>
      <c r="N93" s="72"/>
      <c r="O93" s="107"/>
    </row>
    <row r="94" spans="2:15" s="1" customFormat="1" x14ac:dyDescent="0.25">
      <c r="B94" s="50" t="s">
        <v>394</v>
      </c>
      <c r="O94" s="6"/>
    </row>
    <row r="95" spans="2:15" s="1" customFormat="1" ht="3" customHeight="1" x14ac:dyDescent="0.25">
      <c r="B95" s="14"/>
      <c r="G95" s="21"/>
      <c r="H95" s="21"/>
      <c r="I95" s="21"/>
      <c r="J95" s="21"/>
      <c r="K95" s="21"/>
      <c r="L95" s="21"/>
      <c r="M95" s="21"/>
      <c r="N95" s="21"/>
      <c r="O95" s="33"/>
    </row>
    <row r="96" spans="2:15" s="1" customFormat="1" x14ac:dyDescent="0.25">
      <c r="B96" s="34" t="s">
        <v>389</v>
      </c>
      <c r="E96"/>
      <c r="G96" s="310">
        <f t="shared" ref="G96:O96" si="4">SUM(G97:G132)</f>
        <v>0</v>
      </c>
      <c r="H96" s="310">
        <f t="shared" si="4"/>
        <v>0</v>
      </c>
      <c r="I96" s="310">
        <f t="shared" si="4"/>
        <v>0</v>
      </c>
      <c r="J96" s="310">
        <f t="shared" si="4"/>
        <v>0</v>
      </c>
      <c r="K96" s="310">
        <f t="shared" si="4"/>
        <v>0</v>
      </c>
      <c r="L96" s="310">
        <f t="shared" si="4"/>
        <v>0</v>
      </c>
      <c r="M96" s="310">
        <f t="shared" si="4"/>
        <v>0</v>
      </c>
      <c r="N96" s="310">
        <f t="shared" si="4"/>
        <v>0</v>
      </c>
      <c r="O96" s="311">
        <f t="shared" si="4"/>
        <v>0</v>
      </c>
    </row>
    <row r="97" spans="2:15" s="1" customFormat="1" x14ac:dyDescent="0.25">
      <c r="B97" s="335">
        <f t="shared" ref="B97:B132" si="5">B53</f>
        <v>0</v>
      </c>
      <c r="G97" s="70"/>
      <c r="H97" s="70">
        <v>0</v>
      </c>
      <c r="I97" s="70">
        <v>0</v>
      </c>
      <c r="J97" s="70">
        <v>0</v>
      </c>
      <c r="K97" s="70">
        <v>0</v>
      </c>
      <c r="L97" s="70">
        <v>0</v>
      </c>
      <c r="M97" s="70">
        <v>0</v>
      </c>
      <c r="N97" s="70">
        <v>0</v>
      </c>
      <c r="O97" s="103"/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6">
        <f t="shared" si="5"/>
        <v>0</v>
      </c>
      <c r="G131" s="71"/>
      <c r="H131" s="71"/>
      <c r="I131" s="71"/>
      <c r="J131" s="71"/>
      <c r="K131" s="71"/>
      <c r="L131" s="71"/>
      <c r="M131" s="71"/>
      <c r="N131" s="71"/>
      <c r="O131" s="105"/>
    </row>
    <row r="132" spans="2:15" s="1" customFormat="1" x14ac:dyDescent="0.25">
      <c r="B132" s="337">
        <f t="shared" si="5"/>
        <v>0</v>
      </c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395</v>
      </c>
      <c r="E133"/>
      <c r="G133" s="72"/>
      <c r="H133" s="72"/>
      <c r="I133" s="72"/>
      <c r="J133" s="72"/>
      <c r="K133" s="72"/>
      <c r="L133" s="72"/>
      <c r="M133" s="72"/>
      <c r="N133" s="71"/>
      <c r="O133" s="105"/>
    </row>
    <row r="134" spans="2:15" s="1" customFormat="1" x14ac:dyDescent="0.25">
      <c r="B134" s="5" t="s">
        <v>396</v>
      </c>
      <c r="G134" s="72"/>
      <c r="H134" s="72"/>
      <c r="I134" s="72"/>
      <c r="J134" s="72"/>
      <c r="K134" s="72"/>
      <c r="L134" s="72"/>
      <c r="M134" s="72"/>
      <c r="N134" s="71"/>
      <c r="O134" s="105"/>
    </row>
    <row r="135" spans="2:15" s="1" customFormat="1" x14ac:dyDescent="0.25">
      <c r="B135" s="5" t="s">
        <v>397</v>
      </c>
      <c r="G135" s="72"/>
      <c r="H135" s="72"/>
      <c r="I135" s="72"/>
      <c r="J135" s="72"/>
      <c r="K135" s="72"/>
      <c r="L135" s="72"/>
      <c r="M135" s="72"/>
      <c r="N135" s="71"/>
      <c r="O135" s="105"/>
    </row>
    <row r="136" spans="2:15" s="1" customFormat="1" x14ac:dyDescent="0.25">
      <c r="B136" s="5" t="s">
        <v>398</v>
      </c>
      <c r="G136" s="72"/>
      <c r="H136" s="72"/>
      <c r="I136" s="72"/>
      <c r="J136" s="72"/>
      <c r="K136" s="72"/>
      <c r="L136" s="72"/>
      <c r="M136" s="72"/>
      <c r="N136" s="71"/>
      <c r="O136" s="105"/>
    </row>
    <row r="137" spans="2:15" s="1" customFormat="1" x14ac:dyDescent="0.25">
      <c r="B137" s="5" t="s">
        <v>399</v>
      </c>
      <c r="G137" s="72"/>
      <c r="H137" s="72"/>
      <c r="I137" s="72"/>
      <c r="J137" s="72"/>
      <c r="K137" s="72"/>
      <c r="L137" s="72"/>
      <c r="M137" s="72"/>
      <c r="N137" s="71"/>
      <c r="O137" s="105"/>
    </row>
    <row r="138" spans="2:15" s="1" customFormat="1" x14ac:dyDescent="0.25">
      <c r="B138" s="5" t="s">
        <v>400</v>
      </c>
      <c r="G138" s="72"/>
      <c r="H138" s="72"/>
      <c r="I138" s="72"/>
      <c r="J138" s="72"/>
      <c r="K138" s="72"/>
      <c r="L138" s="72"/>
      <c r="M138" s="72"/>
      <c r="N138" s="71"/>
      <c r="O138" s="105"/>
    </row>
    <row r="139" spans="2:15" s="1" customFormat="1" x14ac:dyDescent="0.25">
      <c r="B139" s="5" t="s">
        <v>401</v>
      </c>
      <c r="G139" s="72"/>
      <c r="H139" s="72"/>
      <c r="I139" s="72"/>
      <c r="J139" s="72"/>
      <c r="K139" s="72"/>
      <c r="L139" s="72"/>
      <c r="M139" s="72"/>
      <c r="N139" s="72"/>
      <c r="O139" s="107"/>
    </row>
    <row r="140" spans="2:15" s="1" customFormat="1" x14ac:dyDescent="0.25">
      <c r="B140" s="50" t="s">
        <v>72</v>
      </c>
      <c r="G140" s="21"/>
      <c r="H140" s="21"/>
      <c r="I140" s="21"/>
      <c r="J140" s="21"/>
      <c r="K140" s="21"/>
      <c r="L140" s="21"/>
      <c r="M140" s="21"/>
      <c r="N140" s="21"/>
      <c r="O140" s="33"/>
    </row>
    <row r="141" spans="2:15" s="1" customFormat="1" x14ac:dyDescent="0.25">
      <c r="B141" s="338"/>
      <c r="G141" s="70"/>
      <c r="H141" s="70"/>
      <c r="I141" s="70"/>
      <c r="J141" s="70"/>
      <c r="K141" s="70"/>
      <c r="L141" s="70"/>
      <c r="M141" s="70"/>
      <c r="N141" s="70"/>
      <c r="O141" s="103"/>
    </row>
    <row r="142" spans="2:15" s="1" customFormat="1" x14ac:dyDescent="0.25">
      <c r="B142" s="313"/>
      <c r="G142" s="71"/>
      <c r="H142" s="71"/>
      <c r="I142" s="71"/>
      <c r="J142" s="71"/>
      <c r="K142" s="71"/>
      <c r="L142" s="71"/>
      <c r="M142" s="71"/>
      <c r="N142" s="72"/>
      <c r="O142" s="107"/>
    </row>
    <row r="143" spans="2:15" s="1" customFormat="1" x14ac:dyDescent="0.25">
      <c r="B143" s="45"/>
      <c r="G143" s="21"/>
      <c r="H143" s="21"/>
      <c r="I143" s="21"/>
      <c r="J143" s="21"/>
      <c r="K143" s="21"/>
      <c r="L143" s="21"/>
      <c r="M143" s="21"/>
      <c r="N143" s="21"/>
      <c r="O143" s="33"/>
    </row>
    <row r="144" spans="2:15" s="1" customFormat="1" x14ac:dyDescent="0.25">
      <c r="B144" s="31" t="s">
        <v>402</v>
      </c>
      <c r="G144" s="21"/>
      <c r="H144" s="21"/>
      <c r="I144" s="21"/>
      <c r="J144" s="21"/>
      <c r="K144" s="21"/>
      <c r="L144" s="21"/>
      <c r="M144" s="21"/>
      <c r="N144" s="21"/>
      <c r="O144" s="33"/>
    </row>
    <row r="145" spans="1:16" s="1" customFormat="1" ht="7.9" customHeight="1" x14ac:dyDescent="0.25">
      <c r="B145" s="31"/>
      <c r="G145" s="21"/>
      <c r="H145" s="21"/>
      <c r="I145" s="21"/>
      <c r="J145" s="21"/>
      <c r="K145" s="21"/>
      <c r="L145" s="21"/>
      <c r="M145" s="21"/>
      <c r="N145" s="21"/>
      <c r="O145" s="33"/>
    </row>
    <row r="146" spans="1:16" s="1" customFormat="1" x14ac:dyDescent="0.25">
      <c r="B146" s="32" t="s">
        <v>466</v>
      </c>
      <c r="G146" s="21"/>
      <c r="H146" s="21"/>
      <c r="I146" s="21"/>
      <c r="J146" s="21"/>
      <c r="K146" s="21"/>
      <c r="L146" s="21"/>
      <c r="M146" s="21"/>
      <c r="N146" s="21"/>
      <c r="O146" s="33"/>
    </row>
    <row r="147" spans="1:16" s="1" customFormat="1" x14ac:dyDescent="0.25">
      <c r="B147" s="34" t="s">
        <v>491</v>
      </c>
      <c r="G147" s="70"/>
      <c r="H147" s="70"/>
      <c r="I147" s="70"/>
      <c r="J147" s="70"/>
      <c r="K147" s="70"/>
      <c r="L147" s="70"/>
      <c r="M147" s="70"/>
      <c r="N147" s="70"/>
      <c r="O147" s="103"/>
    </row>
    <row r="148" spans="1:16" s="1" customFormat="1" x14ac:dyDescent="0.25">
      <c r="B148" s="34" t="s">
        <v>492</v>
      </c>
      <c r="G148" s="70"/>
      <c r="H148" s="70"/>
      <c r="I148" s="70"/>
      <c r="J148" s="70"/>
      <c r="K148" s="70"/>
      <c r="L148" s="70"/>
      <c r="M148" s="70"/>
      <c r="N148" s="188"/>
      <c r="O148" s="189"/>
    </row>
    <row r="149" spans="1:16" s="1" customFormat="1" ht="4.9000000000000004" customHeight="1" x14ac:dyDescent="0.25">
      <c r="B149" s="34"/>
      <c r="G149" s="21"/>
      <c r="H149" s="21"/>
      <c r="I149" s="21"/>
      <c r="J149" s="21"/>
      <c r="K149" s="21"/>
      <c r="L149" s="21"/>
      <c r="M149" s="21"/>
      <c r="N149" s="21"/>
      <c r="O149" s="33"/>
    </row>
    <row r="150" spans="1:16" s="1" customFormat="1" x14ac:dyDescent="0.25">
      <c r="B150" s="32" t="s">
        <v>472</v>
      </c>
      <c r="G150" s="21"/>
      <c r="H150" s="21"/>
      <c r="I150" s="21"/>
      <c r="J150" s="21"/>
      <c r="K150" s="21"/>
      <c r="L150" s="21"/>
      <c r="M150" s="21"/>
      <c r="N150" s="21"/>
      <c r="O150" s="33"/>
    </row>
    <row r="151" spans="1:16" s="1" customFormat="1" x14ac:dyDescent="0.25">
      <c r="B151" s="34" t="s">
        <v>491</v>
      </c>
      <c r="G151" s="70"/>
      <c r="H151" s="70"/>
      <c r="I151" s="70"/>
      <c r="J151" s="70"/>
      <c r="K151" s="70"/>
      <c r="L151" s="70"/>
      <c r="M151" s="70"/>
      <c r="N151" s="70"/>
      <c r="O151" s="103"/>
    </row>
    <row r="152" spans="1:16" s="1" customFormat="1" x14ac:dyDescent="0.25">
      <c r="B152" s="34" t="s">
        <v>492</v>
      </c>
      <c r="G152" s="70"/>
      <c r="H152" s="70"/>
      <c r="I152" s="70"/>
      <c r="J152" s="70"/>
      <c r="K152" s="70"/>
      <c r="L152" s="70"/>
      <c r="M152" s="70"/>
      <c r="N152" s="188"/>
      <c r="O152" s="189"/>
    </row>
    <row r="153" spans="1:16" s="1" customFormat="1" x14ac:dyDescent="0.25">
      <c r="B153" s="108"/>
      <c r="C153" s="26"/>
      <c r="D153" s="26"/>
      <c r="E153" s="26"/>
      <c r="F153" s="26"/>
      <c r="G153" s="109"/>
      <c r="H153" s="109"/>
      <c r="I153" s="109"/>
      <c r="J153" s="109"/>
      <c r="K153" s="109"/>
      <c r="L153" s="109"/>
      <c r="M153" s="109"/>
      <c r="N153" s="109"/>
      <c r="O153" s="110"/>
    </row>
    <row r="154" spans="1:16" s="1" customFormat="1" x14ac:dyDescent="0.25">
      <c r="B154" s="114"/>
      <c r="C154" s="28"/>
      <c r="D154" s="28"/>
      <c r="E154" s="28"/>
      <c r="F154" s="28"/>
      <c r="G154" s="114"/>
      <c r="H154" s="114"/>
      <c r="I154" s="114"/>
      <c r="J154" s="114"/>
      <c r="K154" s="114"/>
      <c r="L154" s="114"/>
      <c r="M154" s="114"/>
      <c r="N154" s="114"/>
      <c r="O154" s="114"/>
    </row>
    <row r="156" spans="1:16" x14ac:dyDescent="0.25">
      <c r="A156" t="s">
        <v>357</v>
      </c>
      <c r="B156" t="s">
        <v>357</v>
      </c>
      <c r="C156" t="s">
        <v>357</v>
      </c>
      <c r="D156" t="s">
        <v>357</v>
      </c>
      <c r="E156" t="s">
        <v>357</v>
      </c>
      <c r="F156" t="s">
        <v>357</v>
      </c>
      <c r="G156" t="s">
        <v>357</v>
      </c>
      <c r="H156" t="s">
        <v>357</v>
      </c>
      <c r="I156" t="s">
        <v>357</v>
      </c>
      <c r="J156" t="s">
        <v>357</v>
      </c>
      <c r="K156" t="s">
        <v>357</v>
      </c>
      <c r="L156" t="s">
        <v>357</v>
      </c>
      <c r="M156" t="s">
        <v>357</v>
      </c>
      <c r="N156" t="s">
        <v>357</v>
      </c>
      <c r="O156" t="s">
        <v>357</v>
      </c>
      <c r="P156" t="s">
        <v>357</v>
      </c>
    </row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3:B88" xr:uid="{00000000-0002-0000-1800-000000000000}">
      <formula1>Municípios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theme="9"/>
  </sheetPr>
  <dimension ref="A2:P156"/>
  <sheetViews>
    <sheetView showGridLines="0" zoomScale="85" zoomScaleNormal="85" workbookViewId="0">
      <pane ySplit="3" topLeftCell="A127" activePane="bottomLeft" state="frozen"/>
      <selection activeCell="C157" sqref="C157"/>
      <selection pane="bottomLeft" activeCell="H133" sqref="H133:N142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2" spans="2:15" s="2" customFormat="1" ht="30" customHeight="1" x14ac:dyDescent="0.25">
      <c r="B2" s="285" t="s">
        <v>441</v>
      </c>
      <c r="C2" s="284"/>
      <c r="D2" s="389" t="s">
        <v>493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 t="s">
        <v>494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 t="s">
        <v>495</v>
      </c>
      <c r="C19" s="179">
        <v>206640</v>
      </c>
      <c r="D19" s="323"/>
      <c r="E19" s="351" t="s">
        <v>490</v>
      </c>
      <c r="F19" s="129"/>
      <c r="G19" s="324"/>
      <c r="H19" s="324">
        <v>29520</v>
      </c>
      <c r="I19" s="324">
        <v>29520</v>
      </c>
      <c r="J19" s="324">
        <v>29520</v>
      </c>
      <c r="K19" s="324">
        <v>29520</v>
      </c>
      <c r="L19" s="324">
        <v>29520</v>
      </c>
      <c r="M19" s="325">
        <v>29520</v>
      </c>
      <c r="N19" s="325">
        <v>29520</v>
      </c>
      <c r="O19" s="326"/>
    </row>
    <row r="20" spans="2:15" x14ac:dyDescent="0.25">
      <c r="B20" s="186" t="s">
        <v>496</v>
      </c>
      <c r="C20" s="181">
        <v>197680</v>
      </c>
      <c r="D20" s="327"/>
      <c r="E20" s="352" t="s">
        <v>490</v>
      </c>
      <c r="F20" s="130"/>
      <c r="G20" s="328"/>
      <c r="H20" s="329">
        <v>28240</v>
      </c>
      <c r="I20" s="329">
        <v>28240</v>
      </c>
      <c r="J20" s="329">
        <v>28240</v>
      </c>
      <c r="K20" s="329">
        <v>28240</v>
      </c>
      <c r="L20" s="329">
        <v>28240</v>
      </c>
      <c r="M20" s="329">
        <v>28240</v>
      </c>
      <c r="N20" s="329">
        <v>28240</v>
      </c>
      <c r="O20" s="330"/>
    </row>
    <row r="21" spans="2:15" x14ac:dyDescent="0.25">
      <c r="B21" s="186"/>
      <c r="C21" s="181"/>
      <c r="D21" s="327"/>
      <c r="E21" s="182"/>
      <c r="F21" s="130"/>
      <c r="G21" s="328"/>
      <c r="H21" s="329"/>
      <c r="I21" s="329"/>
      <c r="J21" s="329"/>
      <c r="K21" s="329"/>
      <c r="L21" s="329"/>
      <c r="M21" s="329"/>
      <c r="N21" s="329"/>
      <c r="O21" s="330"/>
    </row>
    <row r="22" spans="2:15" x14ac:dyDescent="0.25">
      <c r="B22" s="186"/>
      <c r="C22" s="181"/>
      <c r="D22" s="327"/>
      <c r="E22" s="182"/>
      <c r="F22" s="130"/>
      <c r="G22" s="324"/>
      <c r="H22" s="329"/>
      <c r="I22" s="329"/>
      <c r="J22" s="329"/>
      <c r="K22" s="329"/>
      <c r="L22" s="329"/>
      <c r="M22" s="329"/>
      <c r="N22" s="329"/>
      <c r="O22" s="330"/>
    </row>
    <row r="23" spans="2:15" x14ac:dyDescent="0.25">
      <c r="B23" s="186"/>
      <c r="C23" s="181"/>
      <c r="D23" s="327"/>
      <c r="E23" s="182"/>
      <c r="F23" s="130"/>
      <c r="G23" s="328"/>
      <c r="H23" s="329"/>
      <c r="I23" s="329"/>
      <c r="J23" s="329"/>
      <c r="K23" s="329"/>
      <c r="L23" s="329"/>
      <c r="M23" s="329"/>
      <c r="N23" s="329"/>
      <c r="O23" s="330"/>
    </row>
    <row r="24" spans="2:15" x14ac:dyDescent="0.25">
      <c r="B24" s="186"/>
      <c r="C24" s="181"/>
      <c r="D24" s="327"/>
      <c r="E24" s="182"/>
      <c r="F24" s="130"/>
      <c r="G24" s="328"/>
      <c r="H24" s="329"/>
      <c r="I24" s="329"/>
      <c r="J24" s="329"/>
      <c r="K24" s="329"/>
      <c r="L24" s="329"/>
      <c r="M24" s="329"/>
      <c r="N24" s="329"/>
      <c r="O24" s="330"/>
    </row>
    <row r="25" spans="2:15" x14ac:dyDescent="0.25">
      <c r="B25" s="186"/>
      <c r="C25" s="181"/>
      <c r="D25" s="327"/>
      <c r="E25" s="182"/>
      <c r="F25" s="130"/>
      <c r="G25" s="328"/>
      <c r="H25" s="329"/>
      <c r="I25" s="329"/>
      <c r="J25" s="329"/>
      <c r="K25" s="329"/>
      <c r="L25" s="329"/>
      <c r="M25" s="329"/>
      <c r="N25" s="329"/>
      <c r="O25" s="330"/>
    </row>
    <row r="26" spans="2:15" x14ac:dyDescent="0.25">
      <c r="B26" s="186"/>
      <c r="C26" s="181"/>
      <c r="D26" s="327"/>
      <c r="E26" s="182"/>
      <c r="F26" s="130"/>
      <c r="G26" s="328"/>
      <c r="H26" s="329"/>
      <c r="I26" s="329"/>
      <c r="J26" s="329"/>
      <c r="K26" s="329"/>
      <c r="L26" s="329"/>
      <c r="M26" s="329"/>
      <c r="N26" s="329"/>
      <c r="O26" s="330"/>
    </row>
    <row r="27" spans="2:15" x14ac:dyDescent="0.25">
      <c r="B27" s="186"/>
      <c r="C27" s="181"/>
      <c r="D27" s="327"/>
      <c r="E27" s="182"/>
      <c r="F27" s="130"/>
      <c r="G27" s="328"/>
      <c r="H27" s="329"/>
      <c r="I27" s="329"/>
      <c r="J27" s="329"/>
      <c r="K27" s="329"/>
      <c r="L27" s="329"/>
      <c r="M27" s="329"/>
      <c r="N27" s="329"/>
      <c r="O27" s="330"/>
    </row>
    <row r="28" spans="2:15" x14ac:dyDescent="0.25">
      <c r="B28" s="186"/>
      <c r="C28" s="181"/>
      <c r="D28" s="327"/>
      <c r="E28" s="182"/>
      <c r="F28" s="130"/>
      <c r="G28" s="328"/>
      <c r="H28" s="329"/>
      <c r="I28" s="329"/>
      <c r="J28" s="329"/>
      <c r="K28" s="329"/>
      <c r="L28" s="329"/>
      <c r="M28" s="329"/>
      <c r="N28" s="329"/>
      <c r="O28" s="330"/>
    </row>
    <row r="29" spans="2:15" x14ac:dyDescent="0.25">
      <c r="B29" s="186"/>
      <c r="C29" s="181"/>
      <c r="D29" s="327"/>
      <c r="E29" s="182"/>
      <c r="F29" s="130"/>
      <c r="G29" s="328"/>
      <c r="H29" s="329"/>
      <c r="I29" s="329"/>
      <c r="J29" s="329"/>
      <c r="K29" s="329"/>
      <c r="L29" s="329"/>
      <c r="M29" s="329"/>
      <c r="N29" s="329"/>
      <c r="O29" s="330"/>
    </row>
    <row r="30" spans="2:15" x14ac:dyDescent="0.25">
      <c r="B30" s="186"/>
      <c r="C30" s="181"/>
      <c r="D30" s="327"/>
      <c r="E30" s="182"/>
      <c r="F30" s="130"/>
      <c r="G30" s="328"/>
      <c r="H30" s="329"/>
      <c r="I30" s="329"/>
      <c r="J30" s="329"/>
      <c r="K30" s="329"/>
      <c r="L30" s="329"/>
      <c r="M30" s="329"/>
      <c r="N30" s="329"/>
      <c r="O30" s="330"/>
    </row>
    <row r="31" spans="2:15" x14ac:dyDescent="0.25">
      <c r="B31" s="186"/>
      <c r="C31" s="181"/>
      <c r="D31" s="327"/>
      <c r="E31" s="182"/>
      <c r="F31" s="130"/>
      <c r="G31" s="328"/>
      <c r="H31" s="329"/>
      <c r="I31" s="329"/>
      <c r="J31" s="329"/>
      <c r="K31" s="329"/>
      <c r="L31" s="329"/>
      <c r="M31" s="329"/>
      <c r="N31" s="329"/>
      <c r="O31" s="330"/>
    </row>
    <row r="32" spans="2:15" x14ac:dyDescent="0.25">
      <c r="B32" s="186"/>
      <c r="C32" s="181"/>
      <c r="D32" s="327"/>
      <c r="E32" s="182"/>
      <c r="F32" s="130"/>
      <c r="G32" s="328"/>
      <c r="H32" s="329"/>
      <c r="I32" s="329"/>
      <c r="J32" s="329"/>
      <c r="K32" s="329"/>
      <c r="L32" s="329"/>
      <c r="M32" s="329"/>
      <c r="N32" s="329"/>
      <c r="O32" s="330"/>
    </row>
    <row r="33" spans="2:15" x14ac:dyDescent="0.25">
      <c r="B33" s="186"/>
      <c r="C33" s="181"/>
      <c r="D33" s="327"/>
      <c r="E33" s="182"/>
      <c r="F33" s="130"/>
      <c r="G33" s="328"/>
      <c r="H33" s="329"/>
      <c r="I33" s="329"/>
      <c r="J33" s="329"/>
      <c r="K33" s="329"/>
      <c r="L33" s="329"/>
      <c r="M33" s="329"/>
      <c r="N33" s="329"/>
      <c r="O33" s="330"/>
    </row>
    <row r="34" spans="2:15" x14ac:dyDescent="0.25">
      <c r="B34" s="186"/>
      <c r="C34" s="181"/>
      <c r="D34" s="327"/>
      <c r="E34" s="182"/>
      <c r="F34" s="130"/>
      <c r="G34" s="328"/>
      <c r="H34" s="329"/>
      <c r="I34" s="329"/>
      <c r="J34" s="329"/>
      <c r="K34" s="329"/>
      <c r="L34" s="329"/>
      <c r="M34" s="329"/>
      <c r="N34" s="329"/>
      <c r="O34" s="330"/>
    </row>
    <row r="35" spans="2:15" x14ac:dyDescent="0.25">
      <c r="B35" s="186"/>
      <c r="C35" s="181"/>
      <c r="D35" s="327"/>
      <c r="E35" s="182"/>
      <c r="F35" s="130"/>
      <c r="G35" s="328"/>
      <c r="H35" s="329"/>
      <c r="I35" s="329"/>
      <c r="J35" s="329"/>
      <c r="K35" s="329"/>
      <c r="L35" s="329"/>
      <c r="M35" s="329"/>
      <c r="N35" s="329"/>
      <c r="O35" s="330"/>
    </row>
    <row r="36" spans="2:15" x14ac:dyDescent="0.25">
      <c r="B36" s="186"/>
      <c r="C36" s="181"/>
      <c r="D36" s="327"/>
      <c r="E36" s="182"/>
      <c r="F36" s="130"/>
      <c r="G36" s="328"/>
      <c r="H36" s="329"/>
      <c r="I36" s="329"/>
      <c r="J36" s="329"/>
      <c r="K36" s="329"/>
      <c r="L36" s="329"/>
      <c r="M36" s="329"/>
      <c r="N36" s="329"/>
      <c r="O36" s="330"/>
    </row>
    <row r="37" spans="2:15" x14ac:dyDescent="0.25">
      <c r="B37" s="186"/>
      <c r="C37" s="181"/>
      <c r="D37" s="327"/>
      <c r="E37" s="182"/>
      <c r="F37" s="130"/>
      <c r="G37" s="328"/>
      <c r="H37" s="329"/>
      <c r="I37" s="329"/>
      <c r="J37" s="329"/>
      <c r="K37" s="329"/>
      <c r="L37" s="329"/>
      <c r="M37" s="329"/>
      <c r="N37" s="329"/>
      <c r="O37" s="330"/>
    </row>
    <row r="38" spans="2:15" x14ac:dyDescent="0.25">
      <c r="B38" s="186"/>
      <c r="C38" s="181"/>
      <c r="D38" s="327"/>
      <c r="E38" s="182"/>
      <c r="F38" s="130"/>
      <c r="G38" s="328"/>
      <c r="H38" s="329"/>
      <c r="I38" s="329"/>
      <c r="J38" s="329"/>
      <c r="K38" s="329"/>
      <c r="L38" s="329"/>
      <c r="M38" s="329"/>
      <c r="N38" s="329"/>
      <c r="O38" s="330"/>
    </row>
    <row r="39" spans="2:15" x14ac:dyDescent="0.25">
      <c r="B39" s="186"/>
      <c r="C39" s="181"/>
      <c r="D39" s="327"/>
      <c r="E39" s="182"/>
      <c r="F39" s="130"/>
      <c r="G39" s="328"/>
      <c r="H39" s="329"/>
      <c r="I39" s="329"/>
      <c r="J39" s="329"/>
      <c r="K39" s="329"/>
      <c r="L39" s="329"/>
      <c r="M39" s="329"/>
      <c r="N39" s="329"/>
      <c r="O39" s="330"/>
    </row>
    <row r="40" spans="2:15" x14ac:dyDescent="0.25">
      <c r="B40" s="186"/>
      <c r="C40" s="181"/>
      <c r="D40" s="327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27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27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3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6" spans="2:15" ht="27" customHeight="1" x14ac:dyDescent="0.25">
      <c r="B46" s="29" t="s">
        <v>450</v>
      </c>
      <c r="C46" s="43"/>
      <c r="D46" s="43"/>
      <c r="E46" s="30"/>
      <c r="F46" s="30"/>
      <c r="G46" s="306"/>
      <c r="H46" s="306"/>
      <c r="I46" s="306"/>
      <c r="J46" s="306"/>
      <c r="K46" s="306"/>
      <c r="L46" s="306"/>
      <c r="M46" s="306"/>
      <c r="N46" s="306"/>
      <c r="O46" s="307"/>
    </row>
    <row r="47" spans="2:15" ht="4.9000000000000004" customHeight="1" x14ac:dyDescent="0.25">
      <c r="B47" s="24"/>
      <c r="O47" s="23"/>
    </row>
    <row r="48" spans="2:15" s="1" customFormat="1" ht="30" customHeight="1" x14ac:dyDescent="0.25">
      <c r="B48" s="4" t="s">
        <v>451</v>
      </c>
      <c r="C48" s="132"/>
      <c r="D48" s="132"/>
      <c r="E48" s="132"/>
      <c r="F48" s="132"/>
      <c r="G48" s="306">
        <v>2023</v>
      </c>
      <c r="H48" s="306">
        <f t="shared" ref="H48:N48" si="1">+G48+1</f>
        <v>2024</v>
      </c>
      <c r="I48" s="306">
        <f t="shared" si="1"/>
        <v>2025</v>
      </c>
      <c r="J48" s="306">
        <f t="shared" si="1"/>
        <v>2026</v>
      </c>
      <c r="K48" s="306">
        <f t="shared" si="1"/>
        <v>2027</v>
      </c>
      <c r="L48" s="306">
        <f t="shared" si="1"/>
        <v>2028</v>
      </c>
      <c r="M48" s="306">
        <f t="shared" si="1"/>
        <v>2029</v>
      </c>
      <c r="N48" s="306">
        <f t="shared" si="1"/>
        <v>2030</v>
      </c>
      <c r="O48" s="302" t="s">
        <v>449</v>
      </c>
    </row>
    <row r="49" spans="2:15" s="1" customFormat="1" ht="4.9000000000000004" customHeight="1" x14ac:dyDescent="0.25">
      <c r="B49" s="17"/>
      <c r="O49" s="6"/>
    </row>
    <row r="50" spans="2:15" s="1" customFormat="1" x14ac:dyDescent="0.25">
      <c r="B50" s="31" t="s">
        <v>388</v>
      </c>
      <c r="G50" s="310">
        <f t="shared" ref="G50:O50" si="2">SUM(G53:G88)</f>
        <v>0</v>
      </c>
      <c r="H50" s="310">
        <f t="shared" si="2"/>
        <v>0</v>
      </c>
      <c r="I50" s="310">
        <f t="shared" si="2"/>
        <v>0</v>
      </c>
      <c r="J50" s="310">
        <f t="shared" si="2"/>
        <v>0</v>
      </c>
      <c r="K50" s="310">
        <f t="shared" si="2"/>
        <v>0</v>
      </c>
      <c r="L50" s="310">
        <f t="shared" si="2"/>
        <v>0</v>
      </c>
      <c r="M50" s="310">
        <f t="shared" si="2"/>
        <v>0</v>
      </c>
      <c r="N50" s="310">
        <f t="shared" si="2"/>
        <v>0</v>
      </c>
      <c r="O50" s="311">
        <f t="shared" si="2"/>
        <v>0</v>
      </c>
    </row>
    <row r="51" spans="2:15" s="1" customFormat="1" ht="3" customHeight="1" x14ac:dyDescent="0.25">
      <c r="B51" s="14"/>
      <c r="G51" s="21"/>
      <c r="H51" s="21"/>
      <c r="I51" s="21"/>
      <c r="J51" s="21"/>
      <c r="K51" s="21"/>
      <c r="L51" s="21"/>
      <c r="M51" s="21"/>
      <c r="N51" s="21"/>
      <c r="O51" s="33"/>
    </row>
    <row r="52" spans="2:15" s="1" customFormat="1" x14ac:dyDescent="0.25">
      <c r="B52" s="5" t="s">
        <v>389</v>
      </c>
      <c r="G52"/>
      <c r="N52" s="21"/>
      <c r="O52" s="33"/>
    </row>
    <row r="53" spans="2:15" s="1" customFormat="1" x14ac:dyDescent="0.25">
      <c r="B53" s="102"/>
      <c r="G53" s="70"/>
      <c r="H53" s="70"/>
      <c r="I53" s="70"/>
      <c r="J53" s="70"/>
      <c r="K53" s="70"/>
      <c r="L53" s="70"/>
      <c r="M53" s="70"/>
      <c r="N53" s="70"/>
      <c r="O53" s="103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0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4"/>
      <c r="G87" s="71"/>
      <c r="H87" s="71"/>
      <c r="I87" s="71"/>
      <c r="J87" s="71"/>
      <c r="K87" s="71"/>
      <c r="L87" s="71"/>
      <c r="M87" s="71"/>
      <c r="N87" s="71"/>
      <c r="O87" s="105"/>
    </row>
    <row r="88" spans="2:15" s="1" customFormat="1" x14ac:dyDescent="0.25">
      <c r="B88" s="106"/>
      <c r="G88" s="72"/>
      <c r="H88" s="72"/>
      <c r="I88" s="72"/>
      <c r="J88" s="72"/>
      <c r="K88" s="72"/>
      <c r="L88" s="72"/>
      <c r="M88" s="72"/>
      <c r="N88" s="72"/>
      <c r="O88" s="107"/>
    </row>
    <row r="89" spans="2:15" s="1" customFormat="1" ht="4.9000000000000004" customHeight="1" x14ac:dyDescent="0.25">
      <c r="B89" s="31"/>
      <c r="G89" s="21"/>
      <c r="H89" s="21"/>
      <c r="I89" s="21"/>
      <c r="J89" s="21"/>
      <c r="K89" s="21"/>
      <c r="L89" s="21"/>
      <c r="M89" s="21"/>
      <c r="N89" s="21"/>
      <c r="O89" s="33"/>
    </row>
    <row r="90" spans="2:15" s="1" customFormat="1" x14ac:dyDescent="0.25">
      <c r="B90" s="31" t="s">
        <v>390</v>
      </c>
      <c r="G90" s="310">
        <f t="shared" ref="G90:O90" si="3">SUM(G91:G96,G133:G139,G141:G142)</f>
        <v>0</v>
      </c>
      <c r="H90" s="310">
        <f t="shared" si="3"/>
        <v>372.15473588747142</v>
      </c>
      <c r="I90" s="310">
        <f t="shared" si="3"/>
        <v>372.85620114374132</v>
      </c>
      <c r="J90" s="310">
        <f t="shared" si="3"/>
        <v>373.85135164665331</v>
      </c>
      <c r="K90" s="310">
        <f t="shared" si="3"/>
        <v>378.0040413192275</v>
      </c>
      <c r="L90" s="310">
        <f t="shared" si="3"/>
        <v>391.75016596011005</v>
      </c>
      <c r="M90" s="310">
        <f t="shared" si="3"/>
        <v>414.73718684915991</v>
      </c>
      <c r="N90" s="310">
        <f t="shared" si="3"/>
        <v>734.12907728139874</v>
      </c>
      <c r="O90" s="311">
        <f t="shared" si="3"/>
        <v>0</v>
      </c>
    </row>
    <row r="91" spans="2:15" s="1" customFormat="1" x14ac:dyDescent="0.25">
      <c r="B91" s="5" t="s">
        <v>391</v>
      </c>
      <c r="E91"/>
      <c r="G91" s="72"/>
      <c r="H91" s="72">
        <v>122.029</v>
      </c>
      <c r="I91" s="72">
        <v>122.029</v>
      </c>
      <c r="J91" s="72">
        <v>122.029</v>
      </c>
      <c r="K91" s="72">
        <v>122.029</v>
      </c>
      <c r="L91" s="72">
        <v>122.029</v>
      </c>
      <c r="M91" s="72">
        <v>127.2171047271443</v>
      </c>
      <c r="N91" s="70">
        <v>182.54599999999999</v>
      </c>
      <c r="O91" s="103"/>
    </row>
    <row r="92" spans="2:15" s="1" customFormat="1" x14ac:dyDescent="0.25">
      <c r="B92" s="5" t="s">
        <v>392</v>
      </c>
      <c r="G92" s="72"/>
      <c r="H92" s="72">
        <v>95.738600000000005</v>
      </c>
      <c r="I92" s="72">
        <v>95.738600000000019</v>
      </c>
      <c r="J92" s="72">
        <v>95.738600000000019</v>
      </c>
      <c r="K92" s="72">
        <v>95.738600000000019</v>
      </c>
      <c r="L92" s="72">
        <v>99.729456966534016</v>
      </c>
      <c r="M92" s="72">
        <v>105.6570574523853</v>
      </c>
      <c r="N92" s="71">
        <v>150.91800000000001</v>
      </c>
      <c r="O92" s="105"/>
    </row>
    <row r="93" spans="2:15" s="1" customFormat="1" x14ac:dyDescent="0.25">
      <c r="B93" s="5" t="s">
        <v>393</v>
      </c>
      <c r="G93" s="72"/>
      <c r="H93" s="72">
        <v>58.139400000000002</v>
      </c>
      <c r="I93" s="72">
        <v>58.301540239566158</v>
      </c>
      <c r="J93" s="72">
        <v>58.808596702612753</v>
      </c>
      <c r="K93" s="72">
        <v>62.473192335321407</v>
      </c>
      <c r="L93" s="72">
        <v>71.740365969804415</v>
      </c>
      <c r="M93" s="72">
        <v>83.13403837522543</v>
      </c>
      <c r="N93" s="72">
        <v>248.172</v>
      </c>
      <c r="O93" s="107"/>
    </row>
    <row r="94" spans="2:15" s="1" customFormat="1" x14ac:dyDescent="0.25">
      <c r="B94" s="50" t="s">
        <v>394</v>
      </c>
      <c r="O94" s="6"/>
    </row>
    <row r="95" spans="2:15" s="1" customFormat="1" ht="3" customHeight="1" x14ac:dyDescent="0.25">
      <c r="B95" s="14"/>
      <c r="G95" s="21"/>
      <c r="H95" s="21"/>
      <c r="I95" s="21"/>
      <c r="J95" s="21"/>
      <c r="K95" s="21"/>
      <c r="L95" s="21"/>
      <c r="M95" s="21"/>
      <c r="N95" s="21"/>
      <c r="O95" s="33"/>
    </row>
    <row r="96" spans="2:15" s="1" customFormat="1" x14ac:dyDescent="0.25">
      <c r="B96" s="34" t="s">
        <v>389</v>
      </c>
      <c r="E96"/>
      <c r="G96" s="310">
        <f t="shared" ref="G96:O96" si="4">SUM(G97:G132)</f>
        <v>0</v>
      </c>
      <c r="H96" s="310">
        <f t="shared" si="4"/>
        <v>0</v>
      </c>
      <c r="I96" s="310">
        <f t="shared" si="4"/>
        <v>0</v>
      </c>
      <c r="J96" s="310">
        <f t="shared" si="4"/>
        <v>0</v>
      </c>
      <c r="K96" s="310">
        <f t="shared" si="4"/>
        <v>0</v>
      </c>
      <c r="L96" s="310">
        <f t="shared" si="4"/>
        <v>0</v>
      </c>
      <c r="M96" s="310">
        <f t="shared" si="4"/>
        <v>0</v>
      </c>
      <c r="N96" s="310">
        <f t="shared" si="4"/>
        <v>0</v>
      </c>
      <c r="O96" s="311">
        <f t="shared" si="4"/>
        <v>0</v>
      </c>
    </row>
    <row r="97" spans="2:15" s="1" customFormat="1" x14ac:dyDescent="0.25">
      <c r="B97" s="335">
        <f t="shared" ref="B97:B132" si="5">B53</f>
        <v>0</v>
      </c>
      <c r="G97" s="70"/>
      <c r="H97" s="70">
        <v>0</v>
      </c>
      <c r="I97" s="70">
        <v>0</v>
      </c>
      <c r="J97" s="70">
        <v>0</v>
      </c>
      <c r="K97" s="70">
        <v>0</v>
      </c>
      <c r="L97" s="70">
        <v>0</v>
      </c>
      <c r="M97" s="70">
        <v>0</v>
      </c>
      <c r="N97" s="70">
        <v>0</v>
      </c>
      <c r="O97" s="103"/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6">
        <f t="shared" si="5"/>
        <v>0</v>
      </c>
      <c r="G131" s="71"/>
      <c r="H131" s="71"/>
      <c r="I131" s="71"/>
      <c r="J131" s="71"/>
      <c r="K131" s="71"/>
      <c r="L131" s="71"/>
      <c r="M131" s="71"/>
      <c r="N131" s="71"/>
      <c r="O131" s="105"/>
    </row>
    <row r="132" spans="2:15" s="1" customFormat="1" x14ac:dyDescent="0.25">
      <c r="B132" s="337">
        <f t="shared" si="5"/>
        <v>0</v>
      </c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395</v>
      </c>
      <c r="E133"/>
      <c r="G133" s="72"/>
      <c r="H133" s="72">
        <v>4.8459114441138267</v>
      </c>
      <c r="I133" s="72">
        <v>5.139219536761523</v>
      </c>
      <c r="J133" s="72">
        <v>5.4325276294092184</v>
      </c>
      <c r="K133" s="72">
        <v>5.7258357220569147</v>
      </c>
      <c r="L133" s="72">
        <v>6.019143814704611</v>
      </c>
      <c r="M133" s="72">
        <v>6.3124519073523073</v>
      </c>
      <c r="N133" s="71">
        <v>56.487537522341114</v>
      </c>
      <c r="O133" s="105"/>
    </row>
    <row r="134" spans="2:15" s="1" customFormat="1" x14ac:dyDescent="0.25">
      <c r="B134" s="5" t="s">
        <v>396</v>
      </c>
      <c r="G134" s="72"/>
      <c r="H134" s="72">
        <v>86.603999999999999</v>
      </c>
      <c r="I134" s="72">
        <v>86.603999999999999</v>
      </c>
      <c r="J134" s="72">
        <v>86.603999999999999</v>
      </c>
      <c r="K134" s="72">
        <v>86.603999999999999</v>
      </c>
      <c r="L134" s="72">
        <v>86.603999999999999</v>
      </c>
      <c r="M134" s="72">
        <v>86.603999999999999</v>
      </c>
      <c r="N134" s="71">
        <v>86.603999999999999</v>
      </c>
      <c r="O134" s="105"/>
    </row>
    <row r="135" spans="2:15" s="1" customFormat="1" x14ac:dyDescent="0.25">
      <c r="B135" s="5" t="s">
        <v>397</v>
      </c>
      <c r="G135" s="72"/>
      <c r="H135" s="72">
        <v>0</v>
      </c>
      <c r="I135" s="72">
        <v>0</v>
      </c>
      <c r="J135" s="72">
        <v>0</v>
      </c>
      <c r="K135" s="72">
        <v>0</v>
      </c>
      <c r="L135" s="72">
        <v>0</v>
      </c>
      <c r="M135" s="72">
        <v>0</v>
      </c>
      <c r="N135" s="71">
        <v>0</v>
      </c>
      <c r="O135" s="105"/>
    </row>
    <row r="136" spans="2:15" s="1" customFormat="1" x14ac:dyDescent="0.25">
      <c r="B136" s="5" t="s">
        <v>398</v>
      </c>
      <c r="G136" s="72"/>
      <c r="H136" s="72">
        <v>0.18323671645002976</v>
      </c>
      <c r="I136" s="72">
        <v>0.36647343290005951</v>
      </c>
      <c r="J136" s="72">
        <v>0.54971014935008922</v>
      </c>
      <c r="K136" s="72">
        <v>0.73294686580011903</v>
      </c>
      <c r="L136" s="72">
        <v>0.91618358225014873</v>
      </c>
      <c r="M136" s="72">
        <v>1.0994202987001784</v>
      </c>
      <c r="N136" s="71">
        <v>1.2826570151502084</v>
      </c>
      <c r="O136" s="105"/>
    </row>
    <row r="137" spans="2:15" s="1" customFormat="1" x14ac:dyDescent="0.25">
      <c r="B137" s="5" t="s">
        <v>399</v>
      </c>
      <c r="G137" s="72"/>
      <c r="H137" s="72">
        <v>4.3485384961397022</v>
      </c>
      <c r="I137" s="72">
        <v>4.3997694729779111</v>
      </c>
      <c r="J137" s="72">
        <v>4.3997694729779111</v>
      </c>
      <c r="K137" s="72">
        <v>4.3997694729779111</v>
      </c>
      <c r="L137" s="72">
        <v>4.3997694729779111</v>
      </c>
      <c r="M137" s="72">
        <v>4.3997694729779111</v>
      </c>
      <c r="N137" s="71">
        <v>4.3997694729779111</v>
      </c>
      <c r="O137" s="105"/>
    </row>
    <row r="138" spans="2:15" s="1" customFormat="1" x14ac:dyDescent="0.25">
      <c r="B138" s="5" t="s">
        <v>400</v>
      </c>
      <c r="G138" s="72"/>
      <c r="H138" s="72">
        <v>3.3549230767784523E-2</v>
      </c>
      <c r="I138" s="72">
        <v>4.5098461535569047E-2</v>
      </c>
      <c r="J138" s="72">
        <v>5.6647692303353571E-2</v>
      </c>
      <c r="K138" s="72">
        <v>6.8196923071138102E-2</v>
      </c>
      <c r="L138" s="72">
        <v>7.9746153838922626E-2</v>
      </c>
      <c r="M138" s="72">
        <v>8.0844615374491668E-2</v>
      </c>
      <c r="N138" s="71">
        <v>8.0844615374491668E-2</v>
      </c>
      <c r="O138" s="105"/>
    </row>
    <row r="139" spans="2:15" s="1" customFormat="1" x14ac:dyDescent="0.25">
      <c r="B139" s="5" t="s">
        <v>401</v>
      </c>
      <c r="G139" s="72"/>
      <c r="H139" s="72">
        <v>0</v>
      </c>
      <c r="I139" s="72">
        <v>0</v>
      </c>
      <c r="J139" s="72">
        <v>0</v>
      </c>
      <c r="K139" s="72">
        <v>0</v>
      </c>
      <c r="L139" s="72">
        <v>0</v>
      </c>
      <c r="M139" s="72">
        <v>0</v>
      </c>
      <c r="N139" s="72">
        <v>0</v>
      </c>
      <c r="O139" s="107"/>
    </row>
    <row r="140" spans="2:15" s="1" customFormat="1" x14ac:dyDescent="0.25">
      <c r="B140" s="50" t="s">
        <v>72</v>
      </c>
      <c r="G140" s="21"/>
      <c r="H140" s="21"/>
      <c r="I140" s="21"/>
      <c r="J140" s="21"/>
      <c r="K140" s="21"/>
      <c r="L140" s="21"/>
      <c r="M140" s="21"/>
      <c r="N140" s="21"/>
      <c r="O140" s="33"/>
    </row>
    <row r="141" spans="2:15" s="1" customFormat="1" x14ac:dyDescent="0.25">
      <c r="B141" s="338" t="s">
        <v>422</v>
      </c>
      <c r="G141" s="70"/>
      <c r="H141" s="70">
        <v>0.23249999999999998</v>
      </c>
      <c r="I141" s="70">
        <v>0.23249999999999998</v>
      </c>
      <c r="J141" s="70">
        <v>0.23249999999999998</v>
      </c>
      <c r="K141" s="70">
        <v>0.23249999999999998</v>
      </c>
      <c r="L141" s="70">
        <v>0.23249999999999998</v>
      </c>
      <c r="M141" s="70">
        <v>0.23249999999999998</v>
      </c>
      <c r="N141" s="70">
        <v>3.6382686555550086</v>
      </c>
      <c r="O141" s="103"/>
    </row>
    <row r="142" spans="2:15" s="1" customFormat="1" x14ac:dyDescent="0.25">
      <c r="B142" s="313"/>
      <c r="G142" s="71"/>
      <c r="H142" s="71"/>
      <c r="I142" s="71"/>
      <c r="J142" s="71"/>
      <c r="K142" s="71"/>
      <c r="L142" s="71"/>
      <c r="M142" s="71"/>
      <c r="N142" s="72"/>
      <c r="O142" s="107"/>
    </row>
    <row r="143" spans="2:15" s="1" customFormat="1" x14ac:dyDescent="0.25">
      <c r="B143" s="45"/>
      <c r="G143" s="21"/>
      <c r="H143" s="21"/>
      <c r="I143" s="21"/>
      <c r="J143" s="21"/>
      <c r="K143" s="21"/>
      <c r="L143" s="21"/>
      <c r="M143" s="21"/>
      <c r="N143" s="21"/>
      <c r="O143" s="33"/>
    </row>
    <row r="144" spans="2:15" s="1" customFormat="1" x14ac:dyDescent="0.25">
      <c r="B144" s="31" t="s">
        <v>402</v>
      </c>
      <c r="G144" s="21"/>
      <c r="H144" s="21"/>
      <c r="I144" s="21"/>
      <c r="J144" s="21"/>
      <c r="K144" s="21"/>
      <c r="L144" s="21"/>
      <c r="M144" s="21"/>
      <c r="N144" s="21"/>
      <c r="O144" s="33"/>
    </row>
    <row r="145" spans="1:16" s="1" customFormat="1" ht="7.9" customHeight="1" x14ac:dyDescent="0.25">
      <c r="B145" s="31"/>
      <c r="G145" s="21"/>
      <c r="H145" s="21"/>
      <c r="I145" s="21"/>
      <c r="J145" s="21"/>
      <c r="K145" s="21"/>
      <c r="L145" s="21"/>
      <c r="M145" s="21"/>
      <c r="N145" s="21"/>
      <c r="O145" s="33"/>
    </row>
    <row r="146" spans="1:16" s="1" customFormat="1" x14ac:dyDescent="0.25">
      <c r="B146" s="32" t="s">
        <v>466</v>
      </c>
      <c r="G146" s="21"/>
      <c r="H146" s="21"/>
      <c r="I146" s="21"/>
      <c r="J146" s="21"/>
      <c r="K146" s="21"/>
      <c r="L146" s="21"/>
      <c r="M146" s="21"/>
      <c r="N146" s="21"/>
      <c r="O146" s="33"/>
    </row>
    <row r="147" spans="1:16" s="1" customFormat="1" x14ac:dyDescent="0.25">
      <c r="B147" s="34" t="s">
        <v>491</v>
      </c>
      <c r="G147" s="70"/>
      <c r="H147" s="70"/>
      <c r="I147" s="70"/>
      <c r="J147" s="70"/>
      <c r="K147" s="70"/>
      <c r="L147" s="70"/>
      <c r="M147" s="70"/>
      <c r="N147" s="70"/>
      <c r="O147" s="103"/>
    </row>
    <row r="148" spans="1:16" s="1" customFormat="1" x14ac:dyDescent="0.25">
      <c r="B148" s="34" t="s">
        <v>492</v>
      </c>
      <c r="G148" s="70"/>
      <c r="H148" s="70"/>
      <c r="I148" s="70"/>
      <c r="J148" s="70"/>
      <c r="K148" s="70"/>
      <c r="L148" s="70"/>
      <c r="M148" s="70"/>
      <c r="N148" s="188"/>
      <c r="O148" s="189"/>
    </row>
    <row r="149" spans="1:16" s="1" customFormat="1" ht="4.9000000000000004" customHeight="1" x14ac:dyDescent="0.25">
      <c r="B149" s="34"/>
      <c r="G149" s="21"/>
      <c r="H149" s="21"/>
      <c r="I149" s="21"/>
      <c r="J149" s="21"/>
      <c r="K149" s="21"/>
      <c r="L149" s="21"/>
      <c r="M149" s="21"/>
      <c r="N149" s="21"/>
      <c r="O149" s="33"/>
    </row>
    <row r="150" spans="1:16" s="1" customFormat="1" x14ac:dyDescent="0.25">
      <c r="B150" s="32" t="s">
        <v>472</v>
      </c>
      <c r="G150" s="21"/>
      <c r="H150" s="21"/>
      <c r="I150" s="21"/>
      <c r="J150" s="21"/>
      <c r="K150" s="21"/>
      <c r="L150" s="21"/>
      <c r="M150" s="21"/>
      <c r="N150" s="21"/>
      <c r="O150" s="33"/>
    </row>
    <row r="151" spans="1:16" s="1" customFormat="1" x14ac:dyDescent="0.25">
      <c r="B151" s="34" t="s">
        <v>491</v>
      </c>
      <c r="G151" s="70"/>
      <c r="H151" s="70"/>
      <c r="I151" s="70"/>
      <c r="J151" s="70"/>
      <c r="K151" s="70"/>
      <c r="L151" s="70"/>
      <c r="M151" s="70"/>
      <c r="N151" s="70"/>
      <c r="O151" s="103"/>
    </row>
    <row r="152" spans="1:16" s="1" customFormat="1" x14ac:dyDescent="0.25">
      <c r="B152" s="34" t="s">
        <v>492</v>
      </c>
      <c r="G152" s="70"/>
      <c r="H152" s="70"/>
      <c r="I152" s="70"/>
      <c r="J152" s="70"/>
      <c r="K152" s="70"/>
      <c r="L152" s="70"/>
      <c r="M152" s="70"/>
      <c r="N152" s="188"/>
      <c r="O152" s="189"/>
    </row>
    <row r="153" spans="1:16" s="1" customFormat="1" x14ac:dyDescent="0.25">
      <c r="B153" s="108"/>
      <c r="C153" s="26"/>
      <c r="D153" s="26"/>
      <c r="E153" s="26"/>
      <c r="F153" s="26"/>
      <c r="G153" s="109"/>
      <c r="H153" s="109"/>
      <c r="I153" s="109"/>
      <c r="J153" s="109"/>
      <c r="K153" s="109"/>
      <c r="L153" s="109"/>
      <c r="M153" s="109"/>
      <c r="N153" s="109"/>
      <c r="O153" s="110"/>
    </row>
    <row r="154" spans="1:16" s="1" customFormat="1" x14ac:dyDescent="0.25">
      <c r="B154" s="114"/>
      <c r="C154" s="28"/>
      <c r="D154" s="28"/>
      <c r="E154" s="28"/>
      <c r="F154" s="28"/>
      <c r="G154" s="114"/>
      <c r="H154" s="114"/>
      <c r="I154" s="114"/>
      <c r="J154" s="114"/>
      <c r="K154" s="114"/>
      <c r="L154" s="114"/>
      <c r="M154" s="114"/>
      <c r="N154" s="114"/>
      <c r="O154" s="114"/>
    </row>
    <row r="156" spans="1:16" x14ac:dyDescent="0.25">
      <c r="A156" t="s">
        <v>357</v>
      </c>
      <c r="B156" t="s">
        <v>357</v>
      </c>
      <c r="C156" t="s">
        <v>357</v>
      </c>
      <c r="D156" t="s">
        <v>357</v>
      </c>
      <c r="E156" t="s">
        <v>357</v>
      </c>
      <c r="F156" t="s">
        <v>357</v>
      </c>
      <c r="G156" t="s">
        <v>357</v>
      </c>
      <c r="H156" t="s">
        <v>357</v>
      </c>
      <c r="I156" t="s">
        <v>357</v>
      </c>
      <c r="J156" t="s">
        <v>357</v>
      </c>
      <c r="K156" t="s">
        <v>357</v>
      </c>
      <c r="L156" t="s">
        <v>357</v>
      </c>
      <c r="M156" t="s">
        <v>357</v>
      </c>
      <c r="N156" t="s">
        <v>357</v>
      </c>
      <c r="O156" t="s">
        <v>357</v>
      </c>
      <c r="P156" t="s">
        <v>357</v>
      </c>
    </row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3:B88" xr:uid="{00000000-0002-0000-1900-000000000000}">
      <formula1>Municípios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theme="9"/>
  </sheetPr>
  <dimension ref="A2:P156"/>
  <sheetViews>
    <sheetView showGridLines="0" zoomScale="85" zoomScaleNormal="85" workbookViewId="0">
      <pane ySplit="3" topLeftCell="A129" activePane="bottomLeft" state="frozen"/>
      <selection activeCell="C157" sqref="C157"/>
      <selection pane="bottomLeft" activeCell="M145" sqref="M145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2" spans="2:15" s="2" customFormat="1" ht="30" customHeight="1" x14ac:dyDescent="0.25">
      <c r="B2" s="285" t="s">
        <v>441</v>
      </c>
      <c r="C2" s="284"/>
      <c r="D2" s="389" t="s">
        <v>497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 t="s">
        <v>498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 t="s">
        <v>499</v>
      </c>
      <c r="C19" s="179">
        <v>73800</v>
      </c>
      <c r="D19" s="323"/>
      <c r="E19" s="180">
        <v>8</v>
      </c>
      <c r="F19" s="129"/>
      <c r="G19" s="324"/>
      <c r="H19" s="324">
        <v>24600</v>
      </c>
      <c r="I19" s="324">
        <v>24600</v>
      </c>
      <c r="J19" s="324">
        <v>24600</v>
      </c>
      <c r="K19" s="324"/>
      <c r="L19" s="324"/>
      <c r="M19" s="325"/>
      <c r="N19" s="325"/>
      <c r="O19" s="326"/>
    </row>
    <row r="20" spans="2:15" x14ac:dyDescent="0.25">
      <c r="B20" s="186" t="s">
        <v>500</v>
      </c>
      <c r="C20" s="181">
        <v>369000</v>
      </c>
      <c r="D20" s="327"/>
      <c r="E20" s="182">
        <v>12</v>
      </c>
      <c r="F20" s="130"/>
      <c r="G20" s="328"/>
      <c r="H20" s="329"/>
      <c r="I20" s="329">
        <v>369000</v>
      </c>
      <c r="J20" s="329"/>
      <c r="K20" s="329"/>
      <c r="L20" s="329"/>
      <c r="M20" s="329"/>
      <c r="N20" s="329"/>
      <c r="O20" s="330"/>
    </row>
    <row r="21" spans="2:15" x14ac:dyDescent="0.25">
      <c r="B21" s="186"/>
      <c r="C21" s="181"/>
      <c r="D21" s="327"/>
      <c r="E21" s="182"/>
      <c r="F21" s="130"/>
      <c r="G21" s="328"/>
      <c r="H21" s="329"/>
      <c r="I21" s="329"/>
      <c r="J21" s="329"/>
      <c r="K21" s="329"/>
      <c r="L21" s="329"/>
      <c r="M21" s="329"/>
      <c r="N21" s="329"/>
      <c r="O21" s="330"/>
    </row>
    <row r="22" spans="2:15" x14ac:dyDescent="0.25">
      <c r="B22" s="186"/>
      <c r="C22" s="181"/>
      <c r="D22" s="327"/>
      <c r="E22" s="182"/>
      <c r="F22" s="130"/>
      <c r="G22" s="324"/>
      <c r="H22" s="329"/>
      <c r="I22" s="329"/>
      <c r="J22" s="329"/>
      <c r="K22" s="329"/>
      <c r="L22" s="329"/>
      <c r="M22" s="329"/>
      <c r="N22" s="329"/>
      <c r="O22" s="330"/>
    </row>
    <row r="23" spans="2:15" x14ac:dyDescent="0.25">
      <c r="B23" s="186"/>
      <c r="C23" s="181"/>
      <c r="D23" s="327"/>
      <c r="E23" s="182"/>
      <c r="F23" s="130"/>
      <c r="G23" s="328"/>
      <c r="H23" s="329"/>
      <c r="I23" s="329"/>
      <c r="J23" s="329"/>
      <c r="K23" s="329"/>
      <c r="L23" s="329"/>
      <c r="M23" s="329"/>
      <c r="N23" s="329"/>
      <c r="O23" s="330"/>
    </row>
    <row r="24" spans="2:15" x14ac:dyDescent="0.25">
      <c r="B24" s="186"/>
      <c r="C24" s="181"/>
      <c r="D24" s="327"/>
      <c r="E24" s="182"/>
      <c r="F24" s="130"/>
      <c r="G24" s="328"/>
      <c r="H24" s="329"/>
      <c r="I24" s="329"/>
      <c r="J24" s="329"/>
      <c r="K24" s="329"/>
      <c r="L24" s="329"/>
      <c r="M24" s="329"/>
      <c r="N24" s="329"/>
      <c r="O24" s="330"/>
    </row>
    <row r="25" spans="2:15" x14ac:dyDescent="0.25">
      <c r="B25" s="186"/>
      <c r="C25" s="181"/>
      <c r="D25" s="327"/>
      <c r="E25" s="182"/>
      <c r="F25" s="130"/>
      <c r="G25" s="328"/>
      <c r="H25" s="329"/>
      <c r="I25" s="329"/>
      <c r="J25" s="329"/>
      <c r="K25" s="329"/>
      <c r="L25" s="329"/>
      <c r="M25" s="329"/>
      <c r="N25" s="329"/>
      <c r="O25" s="330"/>
    </row>
    <row r="26" spans="2:15" x14ac:dyDescent="0.25">
      <c r="B26" s="186"/>
      <c r="C26" s="181"/>
      <c r="D26" s="327"/>
      <c r="E26" s="182"/>
      <c r="F26" s="130"/>
      <c r="G26" s="328"/>
      <c r="H26" s="329"/>
      <c r="I26" s="329"/>
      <c r="J26" s="329"/>
      <c r="K26" s="329"/>
      <c r="L26" s="329"/>
      <c r="M26" s="329"/>
      <c r="N26" s="329"/>
      <c r="O26" s="330"/>
    </row>
    <row r="27" spans="2:15" x14ac:dyDescent="0.25">
      <c r="B27" s="186"/>
      <c r="C27" s="181"/>
      <c r="D27" s="327"/>
      <c r="E27" s="182"/>
      <c r="F27" s="130"/>
      <c r="G27" s="328"/>
      <c r="H27" s="329"/>
      <c r="I27" s="329"/>
      <c r="J27" s="329"/>
      <c r="K27" s="329"/>
      <c r="L27" s="329"/>
      <c r="M27" s="329"/>
      <c r="N27" s="329"/>
      <c r="O27" s="330"/>
    </row>
    <row r="28" spans="2:15" x14ac:dyDescent="0.25">
      <c r="B28" s="186"/>
      <c r="C28" s="181"/>
      <c r="D28" s="327"/>
      <c r="E28" s="182"/>
      <c r="F28" s="130"/>
      <c r="G28" s="328"/>
      <c r="H28" s="329"/>
      <c r="I28" s="329"/>
      <c r="J28" s="329"/>
      <c r="K28" s="329"/>
      <c r="L28" s="329"/>
      <c r="M28" s="329"/>
      <c r="N28" s="329"/>
      <c r="O28" s="330"/>
    </row>
    <row r="29" spans="2:15" x14ac:dyDescent="0.25">
      <c r="B29" s="186"/>
      <c r="C29" s="181"/>
      <c r="D29" s="327"/>
      <c r="E29" s="182"/>
      <c r="F29" s="130"/>
      <c r="G29" s="328"/>
      <c r="H29" s="329"/>
      <c r="I29" s="329"/>
      <c r="J29" s="329"/>
      <c r="K29" s="329"/>
      <c r="L29" s="329"/>
      <c r="M29" s="329"/>
      <c r="N29" s="329"/>
      <c r="O29" s="330"/>
    </row>
    <row r="30" spans="2:15" x14ac:dyDescent="0.25">
      <c r="B30" s="186"/>
      <c r="C30" s="181"/>
      <c r="D30" s="327"/>
      <c r="E30" s="182"/>
      <c r="F30" s="130"/>
      <c r="G30" s="328"/>
      <c r="H30" s="329"/>
      <c r="I30" s="329"/>
      <c r="J30" s="329"/>
      <c r="K30" s="329"/>
      <c r="L30" s="329"/>
      <c r="M30" s="329"/>
      <c r="N30" s="329"/>
      <c r="O30" s="330"/>
    </row>
    <row r="31" spans="2:15" x14ac:dyDescent="0.25">
      <c r="B31" s="186"/>
      <c r="C31" s="181"/>
      <c r="D31" s="327"/>
      <c r="E31" s="182"/>
      <c r="F31" s="130"/>
      <c r="G31" s="328"/>
      <c r="H31" s="329"/>
      <c r="I31" s="329"/>
      <c r="J31" s="329"/>
      <c r="K31" s="329"/>
      <c r="L31" s="329"/>
      <c r="M31" s="329"/>
      <c r="N31" s="329"/>
      <c r="O31" s="330"/>
    </row>
    <row r="32" spans="2:15" x14ac:dyDescent="0.25">
      <c r="B32" s="186"/>
      <c r="C32" s="181"/>
      <c r="D32" s="327"/>
      <c r="E32" s="182"/>
      <c r="F32" s="130"/>
      <c r="G32" s="328"/>
      <c r="H32" s="329"/>
      <c r="I32" s="329"/>
      <c r="J32" s="329"/>
      <c r="K32" s="329"/>
      <c r="L32" s="329"/>
      <c r="M32" s="329"/>
      <c r="N32" s="329"/>
      <c r="O32" s="330"/>
    </row>
    <row r="33" spans="2:15" x14ac:dyDescent="0.25">
      <c r="B33" s="186"/>
      <c r="C33" s="181"/>
      <c r="D33" s="327"/>
      <c r="E33" s="182"/>
      <c r="F33" s="130"/>
      <c r="G33" s="328"/>
      <c r="H33" s="329"/>
      <c r="I33" s="329"/>
      <c r="J33" s="329"/>
      <c r="K33" s="329"/>
      <c r="L33" s="329"/>
      <c r="M33" s="329"/>
      <c r="N33" s="329"/>
      <c r="O33" s="330"/>
    </row>
    <row r="34" spans="2:15" x14ac:dyDescent="0.25">
      <c r="B34" s="186"/>
      <c r="C34" s="181"/>
      <c r="D34" s="327"/>
      <c r="E34" s="182"/>
      <c r="F34" s="130"/>
      <c r="G34" s="328"/>
      <c r="H34" s="329"/>
      <c r="I34" s="329"/>
      <c r="J34" s="329"/>
      <c r="K34" s="329"/>
      <c r="L34" s="329"/>
      <c r="M34" s="329"/>
      <c r="N34" s="329"/>
      <c r="O34" s="330"/>
    </row>
    <row r="35" spans="2:15" x14ac:dyDescent="0.25">
      <c r="B35" s="186"/>
      <c r="C35" s="181"/>
      <c r="D35" s="327"/>
      <c r="E35" s="182"/>
      <c r="F35" s="130"/>
      <c r="G35" s="328"/>
      <c r="H35" s="329"/>
      <c r="I35" s="329"/>
      <c r="J35" s="329"/>
      <c r="K35" s="329"/>
      <c r="L35" s="329"/>
      <c r="M35" s="329"/>
      <c r="N35" s="329"/>
      <c r="O35" s="330"/>
    </row>
    <row r="36" spans="2:15" x14ac:dyDescent="0.25">
      <c r="B36" s="186"/>
      <c r="C36" s="181"/>
      <c r="D36" s="327"/>
      <c r="E36" s="182"/>
      <c r="F36" s="130"/>
      <c r="G36" s="328"/>
      <c r="H36" s="329"/>
      <c r="I36" s="329"/>
      <c r="J36" s="329"/>
      <c r="K36" s="329"/>
      <c r="L36" s="329"/>
      <c r="M36" s="329"/>
      <c r="N36" s="329"/>
      <c r="O36" s="330"/>
    </row>
    <row r="37" spans="2:15" x14ac:dyDescent="0.25">
      <c r="B37" s="186"/>
      <c r="C37" s="181"/>
      <c r="D37" s="327"/>
      <c r="E37" s="182"/>
      <c r="F37" s="130"/>
      <c r="G37" s="328"/>
      <c r="H37" s="329"/>
      <c r="I37" s="329"/>
      <c r="J37" s="329"/>
      <c r="K37" s="329"/>
      <c r="L37" s="329"/>
      <c r="M37" s="329"/>
      <c r="N37" s="329"/>
      <c r="O37" s="330"/>
    </row>
    <row r="38" spans="2:15" x14ac:dyDescent="0.25">
      <c r="B38" s="186"/>
      <c r="C38" s="181"/>
      <c r="D38" s="327"/>
      <c r="E38" s="182"/>
      <c r="F38" s="130"/>
      <c r="G38" s="328"/>
      <c r="H38" s="329"/>
      <c r="I38" s="329"/>
      <c r="J38" s="329"/>
      <c r="K38" s="329"/>
      <c r="L38" s="329"/>
      <c r="M38" s="329"/>
      <c r="N38" s="329"/>
      <c r="O38" s="330"/>
    </row>
    <row r="39" spans="2:15" x14ac:dyDescent="0.25">
      <c r="B39" s="186"/>
      <c r="C39" s="181"/>
      <c r="D39" s="327"/>
      <c r="E39" s="182"/>
      <c r="F39" s="130"/>
      <c r="G39" s="328"/>
      <c r="H39" s="329"/>
      <c r="I39" s="329"/>
      <c r="J39" s="329"/>
      <c r="K39" s="329"/>
      <c r="L39" s="329"/>
      <c r="M39" s="329"/>
      <c r="N39" s="329"/>
      <c r="O39" s="330"/>
    </row>
    <row r="40" spans="2:15" x14ac:dyDescent="0.25">
      <c r="B40" s="186"/>
      <c r="C40" s="181"/>
      <c r="D40" s="327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27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27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3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6" spans="2:15" ht="27" customHeight="1" x14ac:dyDescent="0.25">
      <c r="B46" s="29" t="s">
        <v>450</v>
      </c>
      <c r="C46" s="43"/>
      <c r="D46" s="43"/>
      <c r="E46" s="30"/>
      <c r="F46" s="30"/>
      <c r="G46" s="306"/>
      <c r="H46" s="306"/>
      <c r="I46" s="306"/>
      <c r="J46" s="306"/>
      <c r="K46" s="306"/>
      <c r="L46" s="306"/>
      <c r="M46" s="306"/>
      <c r="N46" s="306"/>
      <c r="O46" s="307"/>
    </row>
    <row r="47" spans="2:15" ht="4.9000000000000004" customHeight="1" x14ac:dyDescent="0.25">
      <c r="B47" s="24"/>
      <c r="O47" s="23"/>
    </row>
    <row r="48" spans="2:15" s="1" customFormat="1" ht="30" customHeight="1" x14ac:dyDescent="0.25">
      <c r="B48" s="4" t="s">
        <v>451</v>
      </c>
      <c r="C48" s="132"/>
      <c r="D48" s="132"/>
      <c r="E48" s="132"/>
      <c r="F48" s="132"/>
      <c r="G48" s="306">
        <v>2023</v>
      </c>
      <c r="H48" s="306">
        <f t="shared" ref="H48:N48" si="1">+G48+1</f>
        <v>2024</v>
      </c>
      <c r="I48" s="306">
        <f t="shared" si="1"/>
        <v>2025</v>
      </c>
      <c r="J48" s="306">
        <f t="shared" si="1"/>
        <v>2026</v>
      </c>
      <c r="K48" s="306">
        <f t="shared" si="1"/>
        <v>2027</v>
      </c>
      <c r="L48" s="306">
        <f t="shared" si="1"/>
        <v>2028</v>
      </c>
      <c r="M48" s="306">
        <f t="shared" si="1"/>
        <v>2029</v>
      </c>
      <c r="N48" s="306">
        <f t="shared" si="1"/>
        <v>2030</v>
      </c>
      <c r="O48" s="302" t="s">
        <v>449</v>
      </c>
    </row>
    <row r="49" spans="2:15" s="1" customFormat="1" ht="4.9000000000000004" customHeight="1" x14ac:dyDescent="0.25">
      <c r="B49" s="17"/>
      <c r="O49" s="6"/>
    </row>
    <row r="50" spans="2:15" s="1" customFormat="1" x14ac:dyDescent="0.25">
      <c r="B50" s="31" t="s">
        <v>388</v>
      </c>
      <c r="G50" s="310">
        <f t="shared" ref="G50:O50" si="2">SUM(G53:G88)</f>
        <v>0</v>
      </c>
      <c r="H50" s="310">
        <f t="shared" si="2"/>
        <v>0</v>
      </c>
      <c r="I50" s="310">
        <f t="shared" si="2"/>
        <v>0</v>
      </c>
      <c r="J50" s="310">
        <f t="shared" si="2"/>
        <v>0</v>
      </c>
      <c r="K50" s="310">
        <f t="shared" si="2"/>
        <v>0</v>
      </c>
      <c r="L50" s="310">
        <f t="shared" si="2"/>
        <v>0</v>
      </c>
      <c r="M50" s="310">
        <f t="shared" si="2"/>
        <v>0</v>
      </c>
      <c r="N50" s="310">
        <f t="shared" si="2"/>
        <v>0</v>
      </c>
      <c r="O50" s="311">
        <f t="shared" si="2"/>
        <v>0</v>
      </c>
    </row>
    <row r="51" spans="2:15" s="1" customFormat="1" ht="3" customHeight="1" x14ac:dyDescent="0.25">
      <c r="B51" s="14"/>
      <c r="G51" s="21"/>
      <c r="H51" s="21"/>
      <c r="I51" s="21"/>
      <c r="J51" s="21"/>
      <c r="K51" s="21"/>
      <c r="L51" s="21"/>
      <c r="M51" s="21"/>
      <c r="N51" s="21"/>
      <c r="O51" s="33"/>
    </row>
    <row r="52" spans="2:15" s="1" customFormat="1" x14ac:dyDescent="0.25">
      <c r="B52" s="5" t="s">
        <v>389</v>
      </c>
      <c r="G52"/>
      <c r="N52" s="21"/>
      <c r="O52" s="33"/>
    </row>
    <row r="53" spans="2:15" s="1" customFormat="1" x14ac:dyDescent="0.25">
      <c r="B53" s="102"/>
      <c r="G53" s="70"/>
      <c r="H53" s="70"/>
      <c r="I53" s="70"/>
      <c r="J53" s="70"/>
      <c r="K53" s="70"/>
      <c r="L53" s="70"/>
      <c r="M53" s="70"/>
      <c r="N53" s="70"/>
      <c r="O53" s="103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0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4"/>
      <c r="G87" s="71"/>
      <c r="H87" s="71"/>
      <c r="I87" s="71"/>
      <c r="J87" s="71"/>
      <c r="K87" s="71"/>
      <c r="L87" s="71"/>
      <c r="M87" s="71"/>
      <c r="N87" s="71"/>
      <c r="O87" s="105"/>
    </row>
    <row r="88" spans="2:15" s="1" customFormat="1" x14ac:dyDescent="0.25">
      <c r="B88" s="106"/>
      <c r="G88" s="72"/>
      <c r="H88" s="72"/>
      <c r="I88" s="72"/>
      <c r="J88" s="72"/>
      <c r="K88" s="72"/>
      <c r="L88" s="72"/>
      <c r="M88" s="72"/>
      <c r="N88" s="72"/>
      <c r="O88" s="107"/>
    </row>
    <row r="89" spans="2:15" s="1" customFormat="1" ht="4.9000000000000004" customHeight="1" x14ac:dyDescent="0.25">
      <c r="B89" s="31"/>
      <c r="G89" s="21"/>
      <c r="H89" s="21"/>
      <c r="I89" s="21"/>
      <c r="J89" s="21"/>
      <c r="K89" s="21"/>
      <c r="L89" s="21"/>
      <c r="M89" s="21"/>
      <c r="N89" s="21"/>
      <c r="O89" s="33"/>
    </row>
    <row r="90" spans="2:15" s="1" customFormat="1" x14ac:dyDescent="0.25">
      <c r="B90" s="31" t="s">
        <v>390</v>
      </c>
      <c r="G90" s="310">
        <f t="shared" ref="G90:O90" si="3">SUM(G91:G96,G133:G139,G141:G142)</f>
        <v>0</v>
      </c>
      <c r="H90" s="310">
        <f t="shared" si="3"/>
        <v>765.51097588747132</v>
      </c>
      <c r="I90" s="310">
        <f t="shared" si="3"/>
        <v>769.9281811437412</v>
      </c>
      <c r="J90" s="310">
        <f t="shared" si="3"/>
        <v>774.63907164665329</v>
      </c>
      <c r="K90" s="310">
        <f t="shared" si="3"/>
        <v>782.50750131922757</v>
      </c>
      <c r="L90" s="310">
        <f t="shared" si="3"/>
        <v>799.96936596010994</v>
      </c>
      <c r="M90" s="310">
        <f t="shared" si="3"/>
        <v>826.67212684915989</v>
      </c>
      <c r="N90" s="310">
        <f t="shared" si="3"/>
        <v>1148.64450106288</v>
      </c>
      <c r="O90" s="311">
        <f t="shared" si="3"/>
        <v>0</v>
      </c>
    </row>
    <row r="91" spans="2:15" s="1" customFormat="1" x14ac:dyDescent="0.25">
      <c r="B91" s="5" t="s">
        <v>391</v>
      </c>
      <c r="E91"/>
      <c r="G91" s="72"/>
      <c r="H91" s="72">
        <v>122.029</v>
      </c>
      <c r="I91" s="72">
        <v>122.029</v>
      </c>
      <c r="J91" s="72">
        <v>122.029</v>
      </c>
      <c r="K91" s="72">
        <v>122.029</v>
      </c>
      <c r="L91" s="72">
        <v>122.029</v>
      </c>
      <c r="M91" s="72">
        <v>127.2171047271443</v>
      </c>
      <c r="N91" s="70">
        <v>182.54599999999999</v>
      </c>
      <c r="O91" s="103"/>
    </row>
    <row r="92" spans="2:15" s="1" customFormat="1" x14ac:dyDescent="0.25">
      <c r="B92" s="5" t="s">
        <v>392</v>
      </c>
      <c r="G92" s="72"/>
      <c r="H92" s="72">
        <v>95.738600000000005</v>
      </c>
      <c r="I92" s="72">
        <v>95.738600000000019</v>
      </c>
      <c r="J92" s="72">
        <v>95.738600000000019</v>
      </c>
      <c r="K92" s="72">
        <v>95.738600000000019</v>
      </c>
      <c r="L92" s="72">
        <v>99.729456966534016</v>
      </c>
      <c r="M92" s="72">
        <v>105.6570574523853</v>
      </c>
      <c r="N92" s="71">
        <v>150.91800000000001</v>
      </c>
      <c r="O92" s="105"/>
    </row>
    <row r="93" spans="2:15" s="1" customFormat="1" x14ac:dyDescent="0.25">
      <c r="B93" s="5" t="s">
        <v>393</v>
      </c>
      <c r="G93" s="72"/>
      <c r="H93" s="72">
        <v>58.139400000000002</v>
      </c>
      <c r="I93" s="72">
        <v>58.301540239566158</v>
      </c>
      <c r="J93" s="72">
        <v>58.808596702612753</v>
      </c>
      <c r="K93" s="72">
        <v>62.473192335321407</v>
      </c>
      <c r="L93" s="72">
        <v>71.740365969804415</v>
      </c>
      <c r="M93" s="72">
        <v>83.13403837522543</v>
      </c>
      <c r="N93" s="72">
        <v>248.172</v>
      </c>
      <c r="O93" s="107"/>
    </row>
    <row r="94" spans="2:15" s="1" customFormat="1" x14ac:dyDescent="0.25">
      <c r="B94" s="50" t="s">
        <v>394</v>
      </c>
      <c r="O94" s="6"/>
    </row>
    <row r="95" spans="2:15" s="1" customFormat="1" ht="3" customHeight="1" x14ac:dyDescent="0.25">
      <c r="B95" s="14"/>
      <c r="G95" s="21"/>
      <c r="H95" s="21"/>
      <c r="I95" s="21"/>
      <c r="J95" s="21"/>
      <c r="K95" s="21"/>
      <c r="L95" s="21"/>
      <c r="M95" s="21"/>
      <c r="N95" s="21"/>
      <c r="O95" s="33"/>
    </row>
    <row r="96" spans="2:15" s="1" customFormat="1" x14ac:dyDescent="0.25">
      <c r="B96" s="34" t="s">
        <v>389</v>
      </c>
      <c r="E96"/>
      <c r="G96" s="310">
        <f t="shared" ref="G96:O96" si="4">SUM(G97:G132)</f>
        <v>0</v>
      </c>
      <c r="H96" s="310">
        <f t="shared" si="4"/>
        <v>0</v>
      </c>
      <c r="I96" s="310">
        <f t="shared" si="4"/>
        <v>0</v>
      </c>
      <c r="J96" s="310">
        <f t="shared" si="4"/>
        <v>0</v>
      </c>
      <c r="K96" s="310">
        <f t="shared" si="4"/>
        <v>0</v>
      </c>
      <c r="L96" s="310">
        <f t="shared" si="4"/>
        <v>0</v>
      </c>
      <c r="M96" s="310">
        <f t="shared" si="4"/>
        <v>0</v>
      </c>
      <c r="N96" s="310">
        <f t="shared" si="4"/>
        <v>0</v>
      </c>
      <c r="O96" s="311">
        <f t="shared" si="4"/>
        <v>0</v>
      </c>
    </row>
    <row r="97" spans="2:15" s="1" customFormat="1" x14ac:dyDescent="0.25">
      <c r="B97" s="335">
        <f t="shared" ref="B97:B132" si="5">B53</f>
        <v>0</v>
      </c>
      <c r="G97" s="70"/>
      <c r="H97" s="70">
        <v>0</v>
      </c>
      <c r="I97" s="70">
        <v>0</v>
      </c>
      <c r="J97" s="70">
        <v>0</v>
      </c>
      <c r="K97" s="70">
        <v>0</v>
      </c>
      <c r="L97" s="70">
        <v>0</v>
      </c>
      <c r="M97" s="70">
        <v>0</v>
      </c>
      <c r="N97" s="70">
        <v>0</v>
      </c>
      <c r="O97" s="103">
        <v>0</v>
      </c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6">
        <f t="shared" si="5"/>
        <v>0</v>
      </c>
      <c r="G131" s="71"/>
      <c r="H131" s="71"/>
      <c r="I131" s="71"/>
      <c r="J131" s="71"/>
      <c r="K131" s="71"/>
      <c r="L131" s="71"/>
      <c r="M131" s="71"/>
      <c r="N131" s="71"/>
      <c r="O131" s="105"/>
    </row>
    <row r="132" spans="2:15" s="1" customFormat="1" x14ac:dyDescent="0.25">
      <c r="B132" s="337">
        <f t="shared" si="5"/>
        <v>0</v>
      </c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395</v>
      </c>
      <c r="E133"/>
      <c r="G133" s="72"/>
      <c r="H133" s="72">
        <v>4.8459114441138267</v>
      </c>
      <c r="I133" s="72">
        <v>5.139219536761523</v>
      </c>
      <c r="J133" s="72">
        <v>5.4325276294092184</v>
      </c>
      <c r="K133" s="72">
        <v>5.7258357220569147</v>
      </c>
      <c r="L133" s="72">
        <v>6.019143814704611</v>
      </c>
      <c r="M133" s="72">
        <v>6.3124519073523073</v>
      </c>
      <c r="N133" s="71">
        <v>56.487537522341114</v>
      </c>
      <c r="O133" s="105"/>
    </row>
    <row r="134" spans="2:15" s="1" customFormat="1" x14ac:dyDescent="0.25">
      <c r="B134" s="5" t="s">
        <v>396</v>
      </c>
      <c r="G134" s="72"/>
      <c r="H134" s="72">
        <v>476.322</v>
      </c>
      <c r="I134" s="72">
        <v>476.322</v>
      </c>
      <c r="J134" s="72">
        <v>476.322</v>
      </c>
      <c r="K134" s="72">
        <v>476.322</v>
      </c>
      <c r="L134" s="72">
        <v>476.322</v>
      </c>
      <c r="M134" s="72">
        <v>476.322</v>
      </c>
      <c r="N134" s="71">
        <v>476.322</v>
      </c>
      <c r="O134" s="105"/>
    </row>
    <row r="135" spans="2:15" s="1" customFormat="1" x14ac:dyDescent="0.25">
      <c r="B135" s="5" t="s">
        <v>397</v>
      </c>
      <c r="G135" s="72"/>
      <c r="H135" s="72">
        <v>3.7157400000000003</v>
      </c>
      <c r="I135" s="72">
        <v>7.4314800000000005</v>
      </c>
      <c r="J135" s="72">
        <v>11.147220000000001</v>
      </c>
      <c r="K135" s="72">
        <v>14.862960000000001</v>
      </c>
      <c r="L135" s="72">
        <v>18.578699999999998</v>
      </c>
      <c r="M135" s="72">
        <v>22.294439999999998</v>
      </c>
      <c r="N135" s="71">
        <v>26.010179999999998</v>
      </c>
      <c r="O135" s="105"/>
    </row>
    <row r="136" spans="2:15" s="1" customFormat="1" x14ac:dyDescent="0.25">
      <c r="B136" s="5" t="s">
        <v>398</v>
      </c>
      <c r="G136" s="72"/>
      <c r="H136" s="72">
        <v>0.18323671645002976</v>
      </c>
      <c r="I136" s="72">
        <v>0.36647343290005951</v>
      </c>
      <c r="J136" s="72">
        <v>0.54971014935008922</v>
      </c>
      <c r="K136" s="72">
        <v>0.73294686580011903</v>
      </c>
      <c r="L136" s="72">
        <v>0.91618358225014873</v>
      </c>
      <c r="M136" s="72">
        <v>1.0994202987001784</v>
      </c>
      <c r="N136" s="71">
        <v>1.2826570151502084</v>
      </c>
      <c r="O136" s="105"/>
    </row>
    <row r="137" spans="2:15" s="1" customFormat="1" x14ac:dyDescent="0.25">
      <c r="B137" s="5" t="s">
        <v>399</v>
      </c>
      <c r="G137" s="72"/>
      <c r="H137" s="72">
        <v>4.3485384961397022</v>
      </c>
      <c r="I137" s="72">
        <v>4.3997694729779111</v>
      </c>
      <c r="J137" s="72">
        <v>4.3997694729779111</v>
      </c>
      <c r="K137" s="72">
        <v>4.3997694729779111</v>
      </c>
      <c r="L137" s="72">
        <v>4.3997694729779111</v>
      </c>
      <c r="M137" s="72">
        <v>4.3997694729779111</v>
      </c>
      <c r="N137" s="71">
        <v>4.3997694729779111</v>
      </c>
      <c r="O137" s="105"/>
    </row>
    <row r="138" spans="2:15" s="1" customFormat="1" x14ac:dyDescent="0.25">
      <c r="B138" s="5" t="s">
        <v>400</v>
      </c>
      <c r="G138" s="72"/>
      <c r="H138" s="72">
        <v>3.3549230767784523E-2</v>
      </c>
      <c r="I138" s="72">
        <v>4.5098461535569047E-2</v>
      </c>
      <c r="J138" s="72">
        <v>5.6647692303353571E-2</v>
      </c>
      <c r="K138" s="72">
        <v>6.8196923071138102E-2</v>
      </c>
      <c r="L138" s="72">
        <v>7.9746153838922626E-2</v>
      </c>
      <c r="M138" s="72">
        <v>8.0844615374491668E-2</v>
      </c>
      <c r="N138" s="71">
        <v>8.0844615374491668E-2</v>
      </c>
      <c r="O138" s="105"/>
    </row>
    <row r="139" spans="2:15" s="1" customFormat="1" x14ac:dyDescent="0.25">
      <c r="B139" s="5" t="s">
        <v>401</v>
      </c>
      <c r="G139" s="72"/>
      <c r="H139" s="72">
        <v>0</v>
      </c>
      <c r="I139" s="72">
        <v>0</v>
      </c>
      <c r="J139" s="72">
        <v>0</v>
      </c>
      <c r="K139" s="72">
        <v>0</v>
      </c>
      <c r="L139" s="72">
        <v>0</v>
      </c>
      <c r="M139" s="72">
        <v>0</v>
      </c>
      <c r="N139" s="72">
        <v>0</v>
      </c>
      <c r="O139" s="107"/>
    </row>
    <row r="140" spans="2:15" s="1" customFormat="1" x14ac:dyDescent="0.25">
      <c r="B140" s="50" t="s">
        <v>72</v>
      </c>
      <c r="G140" s="21"/>
      <c r="H140" s="21"/>
      <c r="I140" s="21"/>
      <c r="J140" s="21"/>
      <c r="K140" s="21"/>
      <c r="L140" s="21"/>
      <c r="M140" s="21"/>
      <c r="N140" s="21"/>
      <c r="O140" s="33"/>
    </row>
    <row r="141" spans="2:15" s="1" customFormat="1" x14ac:dyDescent="0.25">
      <c r="B141" s="338" t="s">
        <v>422</v>
      </c>
      <c r="G141" s="70"/>
      <c r="H141" s="71">
        <v>0.15500000000000003</v>
      </c>
      <c r="I141" s="71">
        <v>0.15500000000000003</v>
      </c>
      <c r="J141" s="71">
        <v>0.15500000000000003</v>
      </c>
      <c r="K141" s="71">
        <v>0.15500000000000003</v>
      </c>
      <c r="L141" s="71">
        <v>0.15500000000000003</v>
      </c>
      <c r="M141" s="71">
        <v>0.15500000000000003</v>
      </c>
      <c r="N141" s="71">
        <v>2.425512437036673</v>
      </c>
      <c r="O141" s="103"/>
    </row>
    <row r="142" spans="2:15" s="1" customFormat="1" x14ac:dyDescent="0.25">
      <c r="B142" s="313"/>
      <c r="G142" s="71"/>
      <c r="H142" s="71"/>
      <c r="I142" s="71"/>
      <c r="J142" s="71"/>
      <c r="K142" s="71"/>
      <c r="L142" s="71"/>
      <c r="M142" s="71"/>
      <c r="N142" s="72"/>
      <c r="O142" s="107"/>
    </row>
    <row r="143" spans="2:15" s="1" customFormat="1" x14ac:dyDescent="0.25">
      <c r="B143" s="45"/>
      <c r="G143" s="21"/>
      <c r="H143" s="21"/>
      <c r="I143" s="21"/>
      <c r="J143" s="21"/>
      <c r="K143" s="21"/>
      <c r="L143" s="21"/>
      <c r="M143" s="21"/>
      <c r="N143" s="21"/>
      <c r="O143" s="33"/>
    </row>
    <row r="144" spans="2:15" s="1" customFormat="1" x14ac:dyDescent="0.25">
      <c r="B144" s="31" t="s">
        <v>402</v>
      </c>
      <c r="G144" s="21"/>
      <c r="H144" s="21"/>
      <c r="I144" s="21"/>
      <c r="J144" s="21"/>
      <c r="K144" s="21"/>
      <c r="L144" s="21"/>
      <c r="M144" s="21"/>
      <c r="N144" s="21"/>
      <c r="O144" s="33"/>
    </row>
    <row r="145" spans="1:16" s="1" customFormat="1" ht="7.9" customHeight="1" x14ac:dyDescent="0.25">
      <c r="B145" s="31"/>
      <c r="G145" s="21"/>
      <c r="H145" s="21"/>
      <c r="I145" s="21"/>
      <c r="J145" s="21"/>
      <c r="K145" s="21"/>
      <c r="L145" s="21"/>
      <c r="M145" s="21"/>
      <c r="N145" s="21"/>
      <c r="O145" s="33"/>
    </row>
    <row r="146" spans="1:16" s="1" customFormat="1" x14ac:dyDescent="0.25">
      <c r="B146" s="32" t="s">
        <v>466</v>
      </c>
      <c r="G146" s="21"/>
      <c r="H146" s="21"/>
      <c r="I146" s="21"/>
      <c r="J146" s="21"/>
      <c r="K146" s="21"/>
      <c r="L146" s="21"/>
      <c r="M146" s="21"/>
      <c r="N146" s="21"/>
      <c r="O146" s="33"/>
    </row>
    <row r="147" spans="1:16" s="1" customFormat="1" x14ac:dyDescent="0.25">
      <c r="B147" s="34" t="s">
        <v>491</v>
      </c>
      <c r="G147" s="70"/>
      <c r="H147" s="70"/>
      <c r="I147" s="70"/>
      <c r="J147" s="70"/>
      <c r="K147" s="70"/>
      <c r="L147" s="70"/>
      <c r="M147" s="70"/>
      <c r="N147" s="70"/>
      <c r="O147" s="103"/>
    </row>
    <row r="148" spans="1:16" s="1" customFormat="1" x14ac:dyDescent="0.25">
      <c r="B148" s="34" t="s">
        <v>492</v>
      </c>
      <c r="G148" s="70"/>
      <c r="H148" s="70"/>
      <c r="I148" s="70"/>
      <c r="J148" s="70"/>
      <c r="K148" s="70"/>
      <c r="L148" s="70"/>
      <c r="M148" s="70"/>
      <c r="N148" s="188"/>
      <c r="O148" s="189"/>
    </row>
    <row r="149" spans="1:16" s="1" customFormat="1" ht="4.9000000000000004" customHeight="1" x14ac:dyDescent="0.25">
      <c r="B149" s="34"/>
      <c r="G149" s="21"/>
      <c r="H149" s="21"/>
      <c r="I149" s="21"/>
      <c r="J149" s="21"/>
      <c r="K149" s="21"/>
      <c r="L149" s="21"/>
      <c r="M149" s="21"/>
      <c r="N149" s="21"/>
      <c r="O149" s="33"/>
    </row>
    <row r="150" spans="1:16" s="1" customFormat="1" x14ac:dyDescent="0.25">
      <c r="B150" s="32" t="s">
        <v>472</v>
      </c>
      <c r="G150" s="21"/>
      <c r="H150" s="21"/>
      <c r="I150" s="21"/>
      <c r="J150" s="21"/>
      <c r="K150" s="21"/>
      <c r="L150" s="21"/>
      <c r="M150" s="21"/>
      <c r="N150" s="21"/>
      <c r="O150" s="33"/>
    </row>
    <row r="151" spans="1:16" s="1" customFormat="1" x14ac:dyDescent="0.25">
      <c r="B151" s="34" t="s">
        <v>491</v>
      </c>
      <c r="G151" s="70"/>
      <c r="H151" s="70"/>
      <c r="I151" s="70"/>
      <c r="J151" s="70"/>
      <c r="K151" s="70"/>
      <c r="L151" s="70"/>
      <c r="M151" s="70"/>
      <c r="N151" s="70"/>
      <c r="O151" s="103"/>
    </row>
    <row r="152" spans="1:16" s="1" customFormat="1" x14ac:dyDescent="0.25">
      <c r="B152" s="34" t="s">
        <v>492</v>
      </c>
      <c r="G152" s="70"/>
      <c r="H152" s="70"/>
      <c r="I152" s="70"/>
      <c r="J152" s="70"/>
      <c r="K152" s="70"/>
      <c r="L152" s="70"/>
      <c r="M152" s="70"/>
      <c r="N152" s="188"/>
      <c r="O152" s="189"/>
    </row>
    <row r="153" spans="1:16" s="1" customFormat="1" x14ac:dyDescent="0.25">
      <c r="B153" s="108"/>
      <c r="C153" s="26"/>
      <c r="D153" s="26"/>
      <c r="E153" s="26"/>
      <c r="F153" s="26"/>
      <c r="G153" s="109"/>
      <c r="H153" s="109"/>
      <c r="I153" s="109"/>
      <c r="J153" s="109"/>
      <c r="K153" s="109"/>
      <c r="L153" s="109"/>
      <c r="M153" s="109"/>
      <c r="N153" s="109"/>
      <c r="O153" s="110"/>
    </row>
    <row r="154" spans="1:16" s="1" customFormat="1" x14ac:dyDescent="0.25">
      <c r="B154" s="114"/>
      <c r="C154" s="28"/>
      <c r="D154" s="28"/>
      <c r="E154" s="28"/>
      <c r="F154" s="28"/>
      <c r="G154" s="114"/>
      <c r="H154" s="114"/>
      <c r="I154" s="114"/>
      <c r="J154" s="114"/>
      <c r="K154" s="114"/>
      <c r="L154" s="114"/>
      <c r="M154" s="114"/>
      <c r="N154" s="114"/>
      <c r="O154" s="114"/>
    </row>
    <row r="156" spans="1:16" x14ac:dyDescent="0.25">
      <c r="A156" t="s">
        <v>357</v>
      </c>
      <c r="B156" t="s">
        <v>357</v>
      </c>
      <c r="C156" t="s">
        <v>357</v>
      </c>
      <c r="D156" t="s">
        <v>357</v>
      </c>
      <c r="E156" t="s">
        <v>357</v>
      </c>
      <c r="F156" t="s">
        <v>357</v>
      </c>
      <c r="G156" t="s">
        <v>357</v>
      </c>
      <c r="H156" t="s">
        <v>357</v>
      </c>
      <c r="I156" t="s">
        <v>357</v>
      </c>
      <c r="J156" t="s">
        <v>357</v>
      </c>
      <c r="K156" t="s">
        <v>357</v>
      </c>
      <c r="L156" t="s">
        <v>357</v>
      </c>
      <c r="M156" t="s">
        <v>357</v>
      </c>
      <c r="N156" t="s">
        <v>357</v>
      </c>
      <c r="O156" t="s">
        <v>357</v>
      </c>
      <c r="P156" t="s">
        <v>357</v>
      </c>
    </row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3:B88" xr:uid="{00000000-0002-0000-1A00-000000000000}">
      <formula1>Municípios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theme="9"/>
  </sheetPr>
  <dimension ref="A2:P156"/>
  <sheetViews>
    <sheetView showGridLines="0" zoomScale="85" zoomScaleNormal="85" workbookViewId="0">
      <pane ySplit="3" topLeftCell="A124" activePane="bottomLeft" state="frozen"/>
      <selection activeCell="C157" sqref="C157"/>
      <selection pane="bottomLeft" activeCell="B142" sqref="B142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2" spans="2:15" s="2" customFormat="1" ht="30" customHeight="1" x14ac:dyDescent="0.25">
      <c r="B2" s="285" t="s">
        <v>441</v>
      </c>
      <c r="C2" s="284"/>
      <c r="D2" s="389" t="s">
        <v>501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 t="s">
        <v>502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 t="s">
        <v>503</v>
      </c>
      <c r="C19" s="179">
        <v>12300</v>
      </c>
      <c r="D19" s="323"/>
      <c r="E19" s="351" t="s">
        <v>490</v>
      </c>
      <c r="F19" s="129"/>
      <c r="G19" s="324" t="s">
        <v>61</v>
      </c>
      <c r="H19" s="324">
        <v>12300</v>
      </c>
      <c r="I19" s="324" t="s">
        <v>61</v>
      </c>
      <c r="J19" s="324" t="s">
        <v>61</v>
      </c>
      <c r="K19" s="324" t="s">
        <v>61</v>
      </c>
      <c r="L19" s="324" t="s">
        <v>61</v>
      </c>
      <c r="M19" s="325" t="s">
        <v>61</v>
      </c>
      <c r="N19" s="325" t="s">
        <v>61</v>
      </c>
      <c r="O19" s="326"/>
    </row>
    <row r="20" spans="2:15" x14ac:dyDescent="0.25">
      <c r="B20" s="186" t="s">
        <v>504</v>
      </c>
      <c r="C20" s="181">
        <v>2710</v>
      </c>
      <c r="D20" s="327"/>
      <c r="E20" s="352" t="s">
        <v>490</v>
      </c>
      <c r="F20" s="130"/>
      <c r="G20" s="328" t="s">
        <v>61</v>
      </c>
      <c r="H20" s="329" t="s">
        <v>61</v>
      </c>
      <c r="I20" s="329">
        <v>1355</v>
      </c>
      <c r="J20" s="329">
        <v>1355</v>
      </c>
      <c r="K20" s="329" t="s">
        <v>61</v>
      </c>
      <c r="L20" s="329" t="s">
        <v>61</v>
      </c>
      <c r="M20" s="329" t="s">
        <v>61</v>
      </c>
      <c r="N20" s="329" t="s">
        <v>61</v>
      </c>
      <c r="O20" s="330"/>
    </row>
    <row r="21" spans="2:15" x14ac:dyDescent="0.25">
      <c r="B21" s="186"/>
      <c r="C21" s="181" t="s">
        <v>61</v>
      </c>
      <c r="D21" s="327"/>
      <c r="E21" s="182"/>
      <c r="F21" s="130"/>
      <c r="G21" s="328" t="s">
        <v>61</v>
      </c>
      <c r="H21" s="329" t="s">
        <v>61</v>
      </c>
      <c r="I21" s="329" t="s">
        <v>61</v>
      </c>
      <c r="J21" s="329" t="s">
        <v>61</v>
      </c>
      <c r="K21" s="329" t="s">
        <v>61</v>
      </c>
      <c r="L21" s="329" t="s">
        <v>61</v>
      </c>
      <c r="M21" s="329" t="s">
        <v>61</v>
      </c>
      <c r="N21" s="329" t="s">
        <v>61</v>
      </c>
      <c r="O21" s="330"/>
    </row>
    <row r="22" spans="2:15" x14ac:dyDescent="0.25">
      <c r="B22" s="186"/>
      <c r="C22" s="181" t="s">
        <v>61</v>
      </c>
      <c r="D22" s="327"/>
      <c r="E22" s="182"/>
      <c r="F22" s="130"/>
      <c r="G22" s="324" t="s">
        <v>61</v>
      </c>
      <c r="H22" s="329" t="s">
        <v>61</v>
      </c>
      <c r="I22" s="329" t="s">
        <v>61</v>
      </c>
      <c r="J22" s="329" t="s">
        <v>61</v>
      </c>
      <c r="K22" s="329" t="s">
        <v>61</v>
      </c>
      <c r="L22" s="329" t="s">
        <v>61</v>
      </c>
      <c r="M22" s="329" t="s">
        <v>61</v>
      </c>
      <c r="N22" s="329" t="s">
        <v>61</v>
      </c>
      <c r="O22" s="330"/>
    </row>
    <row r="23" spans="2:15" x14ac:dyDescent="0.25">
      <c r="B23" s="186"/>
      <c r="C23" s="181" t="s">
        <v>61</v>
      </c>
      <c r="D23" s="327"/>
      <c r="E23" s="182"/>
      <c r="F23" s="130"/>
      <c r="G23" s="328" t="s">
        <v>61</v>
      </c>
      <c r="H23" s="329" t="s">
        <v>61</v>
      </c>
      <c r="I23" s="329" t="s">
        <v>61</v>
      </c>
      <c r="J23" s="329" t="s">
        <v>61</v>
      </c>
      <c r="K23" s="329" t="s">
        <v>61</v>
      </c>
      <c r="L23" s="329" t="s">
        <v>61</v>
      </c>
      <c r="M23" s="329" t="s">
        <v>61</v>
      </c>
      <c r="N23" s="329" t="s">
        <v>61</v>
      </c>
      <c r="O23" s="330"/>
    </row>
    <row r="24" spans="2:15" x14ac:dyDescent="0.25">
      <c r="B24" s="186"/>
      <c r="C24" s="181" t="s">
        <v>61</v>
      </c>
      <c r="D24" s="327"/>
      <c r="E24" s="182"/>
      <c r="F24" s="130"/>
      <c r="G24" s="328" t="s">
        <v>61</v>
      </c>
      <c r="H24" s="329" t="s">
        <v>61</v>
      </c>
      <c r="I24" s="329" t="s">
        <v>61</v>
      </c>
      <c r="J24" s="329" t="s">
        <v>61</v>
      </c>
      <c r="K24" s="329" t="s">
        <v>61</v>
      </c>
      <c r="L24" s="329" t="s">
        <v>61</v>
      </c>
      <c r="M24" s="329" t="s">
        <v>61</v>
      </c>
      <c r="N24" s="329" t="s">
        <v>61</v>
      </c>
      <c r="O24" s="330"/>
    </row>
    <row r="25" spans="2:15" x14ac:dyDescent="0.25">
      <c r="B25" s="186"/>
      <c r="C25" s="181" t="s">
        <v>61</v>
      </c>
      <c r="D25" s="327"/>
      <c r="E25" s="182"/>
      <c r="F25" s="130"/>
      <c r="G25" s="328" t="s">
        <v>61</v>
      </c>
      <c r="H25" s="329" t="s">
        <v>61</v>
      </c>
      <c r="I25" s="329" t="s">
        <v>61</v>
      </c>
      <c r="J25" s="329" t="s">
        <v>61</v>
      </c>
      <c r="K25" s="329" t="s">
        <v>61</v>
      </c>
      <c r="L25" s="329" t="s">
        <v>61</v>
      </c>
      <c r="M25" s="329" t="s">
        <v>61</v>
      </c>
      <c r="N25" s="329" t="s">
        <v>61</v>
      </c>
      <c r="O25" s="330"/>
    </row>
    <row r="26" spans="2:15" x14ac:dyDescent="0.25">
      <c r="B26" s="186"/>
      <c r="C26" s="181" t="s">
        <v>61</v>
      </c>
      <c r="D26" s="327"/>
      <c r="E26" s="182"/>
      <c r="F26" s="130"/>
      <c r="G26" s="328" t="s">
        <v>61</v>
      </c>
      <c r="H26" s="329" t="s">
        <v>61</v>
      </c>
      <c r="I26" s="329" t="s">
        <v>61</v>
      </c>
      <c r="J26" s="329" t="s">
        <v>61</v>
      </c>
      <c r="K26" s="329" t="s">
        <v>61</v>
      </c>
      <c r="L26" s="329" t="s">
        <v>61</v>
      </c>
      <c r="M26" s="329" t="s">
        <v>61</v>
      </c>
      <c r="N26" s="329" t="s">
        <v>61</v>
      </c>
      <c r="O26" s="330"/>
    </row>
    <row r="27" spans="2:15" x14ac:dyDescent="0.25">
      <c r="B27" s="186"/>
      <c r="C27" s="181" t="s">
        <v>61</v>
      </c>
      <c r="D27" s="327"/>
      <c r="E27" s="182"/>
      <c r="F27" s="130"/>
      <c r="G27" s="328" t="s">
        <v>61</v>
      </c>
      <c r="H27" s="329" t="s">
        <v>61</v>
      </c>
      <c r="I27" s="329" t="s">
        <v>61</v>
      </c>
      <c r="J27" s="329" t="s">
        <v>61</v>
      </c>
      <c r="K27" s="329" t="s">
        <v>61</v>
      </c>
      <c r="L27" s="329" t="s">
        <v>61</v>
      </c>
      <c r="M27" s="329" t="s">
        <v>61</v>
      </c>
      <c r="N27" s="329" t="s">
        <v>61</v>
      </c>
      <c r="O27" s="330"/>
    </row>
    <row r="28" spans="2:15" x14ac:dyDescent="0.25">
      <c r="B28" s="186"/>
      <c r="C28" s="181" t="s">
        <v>61</v>
      </c>
      <c r="D28" s="327"/>
      <c r="E28" s="182"/>
      <c r="F28" s="130"/>
      <c r="G28" s="328" t="s">
        <v>61</v>
      </c>
      <c r="H28" s="329" t="s">
        <v>61</v>
      </c>
      <c r="I28" s="329" t="s">
        <v>61</v>
      </c>
      <c r="J28" s="329" t="s">
        <v>61</v>
      </c>
      <c r="K28" s="329" t="s">
        <v>61</v>
      </c>
      <c r="L28" s="329" t="s">
        <v>61</v>
      </c>
      <c r="M28" s="329" t="s">
        <v>61</v>
      </c>
      <c r="N28" s="329" t="s">
        <v>61</v>
      </c>
      <c r="O28" s="330"/>
    </row>
    <row r="29" spans="2:15" x14ac:dyDescent="0.25">
      <c r="B29" s="186"/>
      <c r="C29" s="181" t="s">
        <v>61</v>
      </c>
      <c r="D29" s="327"/>
      <c r="E29" s="182"/>
      <c r="F29" s="130"/>
      <c r="G29" s="328" t="s">
        <v>61</v>
      </c>
      <c r="H29" s="329" t="s">
        <v>61</v>
      </c>
      <c r="I29" s="329" t="s">
        <v>61</v>
      </c>
      <c r="J29" s="329" t="s">
        <v>61</v>
      </c>
      <c r="K29" s="329" t="s">
        <v>61</v>
      </c>
      <c r="L29" s="329" t="s">
        <v>61</v>
      </c>
      <c r="M29" s="329" t="s">
        <v>61</v>
      </c>
      <c r="N29" s="329" t="s">
        <v>61</v>
      </c>
      <c r="O29" s="330"/>
    </row>
    <row r="30" spans="2:15" x14ac:dyDescent="0.25">
      <c r="B30" s="186"/>
      <c r="C30" s="181" t="s">
        <v>61</v>
      </c>
      <c r="D30" s="327"/>
      <c r="E30" s="182"/>
      <c r="F30" s="130"/>
      <c r="G30" s="328" t="s">
        <v>61</v>
      </c>
      <c r="H30" s="329" t="s">
        <v>61</v>
      </c>
      <c r="I30" s="329" t="s">
        <v>61</v>
      </c>
      <c r="J30" s="329" t="s">
        <v>61</v>
      </c>
      <c r="K30" s="329" t="s">
        <v>61</v>
      </c>
      <c r="L30" s="329" t="s">
        <v>61</v>
      </c>
      <c r="M30" s="329" t="s">
        <v>61</v>
      </c>
      <c r="N30" s="329" t="s">
        <v>61</v>
      </c>
      <c r="O30" s="330"/>
    </row>
    <row r="31" spans="2:15" x14ac:dyDescent="0.25">
      <c r="B31" s="186"/>
      <c r="C31" s="181" t="s">
        <v>61</v>
      </c>
      <c r="D31" s="327"/>
      <c r="E31" s="182"/>
      <c r="F31" s="130"/>
      <c r="G31" s="328" t="s">
        <v>61</v>
      </c>
      <c r="H31" s="329" t="s">
        <v>61</v>
      </c>
      <c r="I31" s="329" t="s">
        <v>61</v>
      </c>
      <c r="J31" s="329" t="s">
        <v>61</v>
      </c>
      <c r="K31" s="329" t="s">
        <v>61</v>
      </c>
      <c r="L31" s="329" t="s">
        <v>61</v>
      </c>
      <c r="M31" s="329" t="s">
        <v>61</v>
      </c>
      <c r="N31" s="329" t="s">
        <v>61</v>
      </c>
      <c r="O31" s="330"/>
    </row>
    <row r="32" spans="2:15" x14ac:dyDescent="0.25">
      <c r="B32" s="186"/>
      <c r="C32" s="181" t="s">
        <v>61</v>
      </c>
      <c r="D32" s="327"/>
      <c r="E32" s="182"/>
      <c r="F32" s="130"/>
      <c r="G32" s="328" t="s">
        <v>61</v>
      </c>
      <c r="H32" s="329" t="s">
        <v>61</v>
      </c>
      <c r="I32" s="329" t="s">
        <v>61</v>
      </c>
      <c r="J32" s="329" t="s">
        <v>61</v>
      </c>
      <c r="K32" s="329" t="s">
        <v>61</v>
      </c>
      <c r="L32" s="329" t="s">
        <v>61</v>
      </c>
      <c r="M32" s="329" t="s">
        <v>61</v>
      </c>
      <c r="N32" s="329" t="s">
        <v>61</v>
      </c>
      <c r="O32" s="330"/>
    </row>
    <row r="33" spans="2:15" x14ac:dyDescent="0.25">
      <c r="B33" s="186"/>
      <c r="C33" s="181" t="s">
        <v>61</v>
      </c>
      <c r="D33" s="327"/>
      <c r="E33" s="182"/>
      <c r="F33" s="130"/>
      <c r="G33" s="328" t="s">
        <v>61</v>
      </c>
      <c r="H33" s="329" t="s">
        <v>61</v>
      </c>
      <c r="I33" s="329" t="s">
        <v>61</v>
      </c>
      <c r="J33" s="329" t="s">
        <v>61</v>
      </c>
      <c r="K33" s="329" t="s">
        <v>61</v>
      </c>
      <c r="L33" s="329" t="s">
        <v>61</v>
      </c>
      <c r="M33" s="329" t="s">
        <v>61</v>
      </c>
      <c r="N33" s="329" t="s">
        <v>61</v>
      </c>
      <c r="O33" s="330"/>
    </row>
    <row r="34" spans="2:15" x14ac:dyDescent="0.25">
      <c r="B34" s="186"/>
      <c r="C34" s="181" t="s">
        <v>61</v>
      </c>
      <c r="D34" s="327"/>
      <c r="E34" s="182"/>
      <c r="F34" s="130"/>
      <c r="G34" s="328" t="s">
        <v>61</v>
      </c>
      <c r="H34" s="329" t="s">
        <v>61</v>
      </c>
      <c r="I34" s="329" t="s">
        <v>61</v>
      </c>
      <c r="J34" s="329" t="s">
        <v>61</v>
      </c>
      <c r="K34" s="329" t="s">
        <v>61</v>
      </c>
      <c r="L34" s="329" t="s">
        <v>61</v>
      </c>
      <c r="M34" s="329" t="s">
        <v>61</v>
      </c>
      <c r="N34" s="329" t="s">
        <v>61</v>
      </c>
      <c r="O34" s="330"/>
    </row>
    <row r="35" spans="2:15" x14ac:dyDescent="0.25">
      <c r="B35" s="186"/>
      <c r="C35" s="181" t="s">
        <v>61</v>
      </c>
      <c r="D35" s="327"/>
      <c r="E35" s="182"/>
      <c r="F35" s="130"/>
      <c r="G35" s="328" t="s">
        <v>61</v>
      </c>
      <c r="H35" s="329" t="s">
        <v>61</v>
      </c>
      <c r="I35" s="329" t="s">
        <v>61</v>
      </c>
      <c r="J35" s="329" t="s">
        <v>61</v>
      </c>
      <c r="K35" s="329" t="s">
        <v>61</v>
      </c>
      <c r="L35" s="329" t="s">
        <v>61</v>
      </c>
      <c r="M35" s="329" t="s">
        <v>61</v>
      </c>
      <c r="N35" s="329" t="s">
        <v>61</v>
      </c>
      <c r="O35" s="330"/>
    </row>
    <row r="36" spans="2:15" x14ac:dyDescent="0.25">
      <c r="B36" s="186"/>
      <c r="C36" s="181" t="s">
        <v>61</v>
      </c>
      <c r="D36" s="327"/>
      <c r="E36" s="182"/>
      <c r="F36" s="130"/>
      <c r="G36" s="328" t="s">
        <v>61</v>
      </c>
      <c r="H36" s="329" t="s">
        <v>61</v>
      </c>
      <c r="I36" s="329" t="s">
        <v>61</v>
      </c>
      <c r="J36" s="329" t="s">
        <v>61</v>
      </c>
      <c r="K36" s="329" t="s">
        <v>61</v>
      </c>
      <c r="L36" s="329" t="s">
        <v>61</v>
      </c>
      <c r="M36" s="329" t="s">
        <v>61</v>
      </c>
      <c r="N36" s="329" t="s">
        <v>61</v>
      </c>
      <c r="O36" s="330"/>
    </row>
    <row r="37" spans="2:15" x14ac:dyDescent="0.25">
      <c r="B37" s="186"/>
      <c r="C37" s="181" t="s">
        <v>61</v>
      </c>
      <c r="D37" s="327"/>
      <c r="E37" s="182"/>
      <c r="F37" s="130"/>
      <c r="G37" s="328" t="s">
        <v>61</v>
      </c>
      <c r="H37" s="329" t="s">
        <v>61</v>
      </c>
      <c r="I37" s="329" t="s">
        <v>61</v>
      </c>
      <c r="J37" s="329" t="s">
        <v>61</v>
      </c>
      <c r="K37" s="329" t="s">
        <v>61</v>
      </c>
      <c r="L37" s="329" t="s">
        <v>61</v>
      </c>
      <c r="M37" s="329" t="s">
        <v>61</v>
      </c>
      <c r="N37" s="329" t="s">
        <v>61</v>
      </c>
      <c r="O37" s="330"/>
    </row>
    <row r="38" spans="2:15" x14ac:dyDescent="0.25">
      <c r="B38" s="186"/>
      <c r="C38" s="181" t="s">
        <v>61</v>
      </c>
      <c r="D38" s="327"/>
      <c r="E38" s="182"/>
      <c r="F38" s="130"/>
      <c r="G38" s="328" t="s">
        <v>61</v>
      </c>
      <c r="H38" s="329" t="s">
        <v>61</v>
      </c>
      <c r="I38" s="329" t="s">
        <v>61</v>
      </c>
      <c r="J38" s="329" t="s">
        <v>61</v>
      </c>
      <c r="K38" s="329" t="s">
        <v>61</v>
      </c>
      <c r="L38" s="329" t="s">
        <v>61</v>
      </c>
      <c r="M38" s="329" t="s">
        <v>61</v>
      </c>
      <c r="N38" s="329" t="s">
        <v>61</v>
      </c>
      <c r="O38" s="330"/>
    </row>
    <row r="39" spans="2:15" x14ac:dyDescent="0.25">
      <c r="B39" s="186"/>
      <c r="C39" s="181" t="s">
        <v>61</v>
      </c>
      <c r="D39" s="327"/>
      <c r="E39" s="182"/>
      <c r="F39" s="130"/>
      <c r="G39" s="328" t="s">
        <v>61</v>
      </c>
      <c r="H39" s="329" t="s">
        <v>61</v>
      </c>
      <c r="I39" s="329" t="s">
        <v>61</v>
      </c>
      <c r="J39" s="329" t="s">
        <v>61</v>
      </c>
      <c r="K39" s="329" t="s">
        <v>61</v>
      </c>
      <c r="L39" s="329" t="s">
        <v>61</v>
      </c>
      <c r="M39" s="329" t="s">
        <v>61</v>
      </c>
      <c r="N39" s="329" t="s">
        <v>61</v>
      </c>
      <c r="O39" s="330"/>
    </row>
    <row r="40" spans="2:15" x14ac:dyDescent="0.25">
      <c r="B40" s="186"/>
      <c r="C40" s="181"/>
      <c r="D40" s="327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27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27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3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6" spans="2:15" ht="27" customHeight="1" x14ac:dyDescent="0.25">
      <c r="B46" s="29" t="s">
        <v>450</v>
      </c>
      <c r="C46" s="43"/>
      <c r="D46" s="43"/>
      <c r="E46" s="30"/>
      <c r="F46" s="30"/>
      <c r="G46" s="306"/>
      <c r="H46" s="306"/>
      <c r="I46" s="306"/>
      <c r="J46" s="306"/>
      <c r="K46" s="306"/>
      <c r="L46" s="306"/>
      <c r="M46" s="306"/>
      <c r="N46" s="306"/>
      <c r="O46" s="307"/>
    </row>
    <row r="47" spans="2:15" ht="4.9000000000000004" customHeight="1" x14ac:dyDescent="0.25">
      <c r="B47" s="24"/>
      <c r="O47" s="23"/>
    </row>
    <row r="48" spans="2:15" s="1" customFormat="1" ht="30" customHeight="1" x14ac:dyDescent="0.25">
      <c r="B48" s="4" t="s">
        <v>451</v>
      </c>
      <c r="C48" s="132"/>
      <c r="D48" s="132"/>
      <c r="E48" s="132"/>
      <c r="F48" s="132"/>
      <c r="G48" s="306">
        <v>2023</v>
      </c>
      <c r="H48" s="306">
        <f t="shared" ref="H48:N48" si="1">+G48+1</f>
        <v>2024</v>
      </c>
      <c r="I48" s="306">
        <f t="shared" si="1"/>
        <v>2025</v>
      </c>
      <c r="J48" s="306">
        <f t="shared" si="1"/>
        <v>2026</v>
      </c>
      <c r="K48" s="306">
        <f t="shared" si="1"/>
        <v>2027</v>
      </c>
      <c r="L48" s="306">
        <f t="shared" si="1"/>
        <v>2028</v>
      </c>
      <c r="M48" s="306">
        <f t="shared" si="1"/>
        <v>2029</v>
      </c>
      <c r="N48" s="306">
        <f t="shared" si="1"/>
        <v>2030</v>
      </c>
      <c r="O48" s="302" t="s">
        <v>449</v>
      </c>
    </row>
    <row r="49" spans="2:15" s="1" customFormat="1" ht="4.9000000000000004" customHeight="1" x14ac:dyDescent="0.25">
      <c r="B49" s="17"/>
      <c r="O49" s="6"/>
    </row>
    <row r="50" spans="2:15" s="1" customFormat="1" x14ac:dyDescent="0.25">
      <c r="B50" s="31" t="s">
        <v>388</v>
      </c>
      <c r="G50" s="310">
        <f t="shared" ref="G50:O50" si="2">SUM(G53:G88)</f>
        <v>0</v>
      </c>
      <c r="H50" s="310">
        <f t="shared" si="2"/>
        <v>0</v>
      </c>
      <c r="I50" s="310">
        <f t="shared" si="2"/>
        <v>0</v>
      </c>
      <c r="J50" s="310">
        <f t="shared" si="2"/>
        <v>0</v>
      </c>
      <c r="K50" s="310">
        <f t="shared" si="2"/>
        <v>0</v>
      </c>
      <c r="L50" s="310">
        <f t="shared" si="2"/>
        <v>0</v>
      </c>
      <c r="M50" s="310">
        <f t="shared" si="2"/>
        <v>0</v>
      </c>
      <c r="N50" s="310">
        <f t="shared" si="2"/>
        <v>0</v>
      </c>
      <c r="O50" s="311">
        <f t="shared" si="2"/>
        <v>0</v>
      </c>
    </row>
    <row r="51" spans="2:15" s="1" customFormat="1" ht="3" customHeight="1" x14ac:dyDescent="0.25">
      <c r="B51" s="14"/>
      <c r="G51" s="21"/>
      <c r="H51" s="21"/>
      <c r="I51" s="21"/>
      <c r="J51" s="21"/>
      <c r="K51" s="21"/>
      <c r="L51" s="21"/>
      <c r="M51" s="21"/>
      <c r="N51" s="21"/>
      <c r="O51" s="33"/>
    </row>
    <row r="52" spans="2:15" s="1" customFormat="1" x14ac:dyDescent="0.25">
      <c r="B52" s="5" t="s">
        <v>389</v>
      </c>
      <c r="G52"/>
      <c r="N52" s="21"/>
      <c r="O52" s="33"/>
    </row>
    <row r="53" spans="2:15" s="1" customFormat="1" x14ac:dyDescent="0.25">
      <c r="B53" s="102"/>
      <c r="G53" s="70"/>
      <c r="H53" s="70"/>
      <c r="I53" s="70"/>
      <c r="J53" s="70"/>
      <c r="K53" s="70"/>
      <c r="L53" s="70"/>
      <c r="M53" s="70"/>
      <c r="N53" s="70"/>
      <c r="O53" s="103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0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4"/>
      <c r="G87" s="71"/>
      <c r="H87" s="71"/>
      <c r="I87" s="71"/>
      <c r="J87" s="71"/>
      <c r="K87" s="71"/>
      <c r="L87" s="71"/>
      <c r="M87" s="71"/>
      <c r="N87" s="71"/>
      <c r="O87" s="105"/>
    </row>
    <row r="88" spans="2:15" s="1" customFormat="1" x14ac:dyDescent="0.25">
      <c r="B88" s="106"/>
      <c r="G88" s="72"/>
      <c r="H88" s="72"/>
      <c r="I88" s="72"/>
      <c r="J88" s="72"/>
      <c r="K88" s="72"/>
      <c r="L88" s="72"/>
      <c r="M88" s="72"/>
      <c r="N88" s="72"/>
      <c r="O88" s="107"/>
    </row>
    <row r="89" spans="2:15" s="1" customFormat="1" ht="4.9000000000000004" customHeight="1" x14ac:dyDescent="0.25">
      <c r="B89" s="31"/>
      <c r="G89" s="21"/>
      <c r="H89" s="21"/>
      <c r="I89" s="21"/>
      <c r="J89" s="21"/>
      <c r="K89" s="21"/>
      <c r="L89" s="21"/>
      <c r="M89" s="21"/>
      <c r="N89" s="21"/>
      <c r="O89" s="33"/>
    </row>
    <row r="90" spans="2:15" s="1" customFormat="1" x14ac:dyDescent="0.25">
      <c r="B90" s="31" t="s">
        <v>390</v>
      </c>
      <c r="G90" s="310">
        <f t="shared" ref="G90:O90" si="3">SUM(G91:G96,G133:G139,G141:G142)</f>
        <v>0</v>
      </c>
      <c r="H90" s="310">
        <f t="shared" si="3"/>
        <v>186.28633394373568</v>
      </c>
      <c r="I90" s="310">
        <f t="shared" si="3"/>
        <v>186.88478257187063</v>
      </c>
      <c r="J90" s="310">
        <f t="shared" si="3"/>
        <v>187.63007382332663</v>
      </c>
      <c r="K90" s="310">
        <f t="shared" si="3"/>
        <v>189.95413465961371</v>
      </c>
      <c r="L90" s="310">
        <f t="shared" si="3"/>
        <v>197.07491298005502</v>
      </c>
      <c r="M90" s="310">
        <f t="shared" si="3"/>
        <v>208.81613942457997</v>
      </c>
      <c r="N90" s="310">
        <f t="shared" si="3"/>
        <v>368.19217253144029</v>
      </c>
      <c r="O90" s="311">
        <f t="shared" si="3"/>
        <v>0</v>
      </c>
    </row>
    <row r="91" spans="2:15" s="1" customFormat="1" x14ac:dyDescent="0.25">
      <c r="B91" s="5" t="s">
        <v>391</v>
      </c>
      <c r="E91"/>
      <c r="G91" s="72">
        <v>0</v>
      </c>
      <c r="H91" s="72">
        <v>61.014499999999998</v>
      </c>
      <c r="I91" s="72">
        <v>61.014499999999998</v>
      </c>
      <c r="J91" s="72">
        <v>61.014499999999998</v>
      </c>
      <c r="K91" s="72">
        <v>61.014499999999998</v>
      </c>
      <c r="L91" s="72">
        <v>61.014499999999998</v>
      </c>
      <c r="M91" s="72">
        <v>63.608552363572159</v>
      </c>
      <c r="N91" s="70">
        <v>91.27300000000001</v>
      </c>
      <c r="O91" s="103"/>
    </row>
    <row r="92" spans="2:15" s="1" customFormat="1" x14ac:dyDescent="0.25">
      <c r="B92" s="5" t="s">
        <v>392</v>
      </c>
      <c r="G92" s="72">
        <v>0</v>
      </c>
      <c r="H92" s="72">
        <v>47.869300000000003</v>
      </c>
      <c r="I92" s="72">
        <v>47.86930000000001</v>
      </c>
      <c r="J92" s="72">
        <v>47.86930000000001</v>
      </c>
      <c r="K92" s="72">
        <v>47.86930000000001</v>
      </c>
      <c r="L92" s="72">
        <v>49.864728483267008</v>
      </c>
      <c r="M92" s="72">
        <v>52.828528726192673</v>
      </c>
      <c r="N92" s="71">
        <v>75.459000000000003</v>
      </c>
      <c r="O92" s="105"/>
    </row>
    <row r="93" spans="2:15" s="1" customFormat="1" x14ac:dyDescent="0.25">
      <c r="B93" s="5" t="s">
        <v>393</v>
      </c>
      <c r="G93" s="72">
        <v>0</v>
      </c>
      <c r="H93" s="72">
        <v>29.069700000000001</v>
      </c>
      <c r="I93" s="72">
        <v>29.150770119783079</v>
      </c>
      <c r="J93" s="72">
        <v>29.40429835130638</v>
      </c>
      <c r="K93" s="72">
        <v>31.2365961676607</v>
      </c>
      <c r="L93" s="72">
        <v>35.870182984902208</v>
      </c>
      <c r="M93" s="72">
        <v>41.567019187612708</v>
      </c>
      <c r="N93" s="72">
        <v>124.086</v>
      </c>
      <c r="O93" s="107"/>
    </row>
    <row r="94" spans="2:15" s="1" customFormat="1" x14ac:dyDescent="0.25">
      <c r="B94" s="50" t="s">
        <v>394</v>
      </c>
      <c r="O94" s="6"/>
    </row>
    <row r="95" spans="2:15" s="1" customFormat="1" ht="3" customHeight="1" x14ac:dyDescent="0.25">
      <c r="B95" s="14"/>
      <c r="G95" s="21"/>
      <c r="H95" s="21"/>
      <c r="I95" s="21"/>
      <c r="J95" s="21"/>
      <c r="K95" s="21"/>
      <c r="L95" s="21"/>
      <c r="M95" s="21"/>
      <c r="N95" s="21"/>
      <c r="O95" s="33"/>
    </row>
    <row r="96" spans="2:15" s="1" customFormat="1" x14ac:dyDescent="0.25">
      <c r="B96" s="34" t="s">
        <v>389</v>
      </c>
      <c r="E96"/>
      <c r="G96" s="310">
        <f t="shared" ref="G96:O96" si="4">SUM(G97:G132)</f>
        <v>0</v>
      </c>
      <c r="H96" s="310">
        <f t="shared" si="4"/>
        <v>0</v>
      </c>
      <c r="I96" s="310">
        <f t="shared" si="4"/>
        <v>0</v>
      </c>
      <c r="J96" s="310">
        <f t="shared" si="4"/>
        <v>0</v>
      </c>
      <c r="K96" s="310">
        <f t="shared" si="4"/>
        <v>0</v>
      </c>
      <c r="L96" s="310">
        <f t="shared" si="4"/>
        <v>0</v>
      </c>
      <c r="M96" s="310">
        <f t="shared" si="4"/>
        <v>0</v>
      </c>
      <c r="N96" s="310">
        <f t="shared" si="4"/>
        <v>0</v>
      </c>
      <c r="O96" s="311">
        <f t="shared" si="4"/>
        <v>0</v>
      </c>
    </row>
    <row r="97" spans="2:15" s="1" customFormat="1" x14ac:dyDescent="0.25">
      <c r="B97" s="335">
        <f t="shared" ref="B97:B132" si="5">B53</f>
        <v>0</v>
      </c>
      <c r="G97" s="70">
        <v>0</v>
      </c>
      <c r="H97" s="70">
        <v>0</v>
      </c>
      <c r="I97" s="70">
        <v>0</v>
      </c>
      <c r="J97" s="70">
        <v>0</v>
      </c>
      <c r="K97" s="70">
        <v>0</v>
      </c>
      <c r="L97" s="70">
        <v>0</v>
      </c>
      <c r="M97" s="70">
        <v>0</v>
      </c>
      <c r="N97" s="70">
        <v>0</v>
      </c>
      <c r="O97" s="103"/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6">
        <f t="shared" si="5"/>
        <v>0</v>
      </c>
      <c r="G131" s="71"/>
      <c r="H131" s="71"/>
      <c r="I131" s="71"/>
      <c r="J131" s="71"/>
      <c r="K131" s="71"/>
      <c r="L131" s="71"/>
      <c r="M131" s="71"/>
      <c r="N131" s="71"/>
      <c r="O131" s="105"/>
    </row>
    <row r="132" spans="2:15" s="1" customFormat="1" x14ac:dyDescent="0.25">
      <c r="B132" s="337">
        <f t="shared" si="5"/>
        <v>0</v>
      </c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395</v>
      </c>
      <c r="E133"/>
      <c r="G133" s="72">
        <v>0</v>
      </c>
      <c r="H133" s="72">
        <v>2.4229557220569133</v>
      </c>
      <c r="I133" s="72">
        <v>2.5696097683807615</v>
      </c>
      <c r="J133" s="72">
        <v>2.7162638147046092</v>
      </c>
      <c r="K133" s="72">
        <v>2.8629178610284574</v>
      </c>
      <c r="L133" s="72">
        <v>3.0095719073523055</v>
      </c>
      <c r="M133" s="72">
        <v>3.1562259536761537</v>
      </c>
      <c r="N133" s="71">
        <v>28.243768761170557</v>
      </c>
      <c r="O133" s="105"/>
    </row>
    <row r="134" spans="2:15" s="1" customFormat="1" x14ac:dyDescent="0.25">
      <c r="B134" s="5" t="s">
        <v>396</v>
      </c>
      <c r="G134" s="72">
        <v>0</v>
      </c>
      <c r="H134" s="72">
        <v>43.302</v>
      </c>
      <c r="I134" s="72">
        <v>43.302</v>
      </c>
      <c r="J134" s="72">
        <v>43.302</v>
      </c>
      <c r="K134" s="72">
        <v>43.302</v>
      </c>
      <c r="L134" s="72">
        <v>43.302</v>
      </c>
      <c r="M134" s="72">
        <v>43.302</v>
      </c>
      <c r="N134" s="71">
        <v>43.302</v>
      </c>
      <c r="O134" s="105"/>
    </row>
    <row r="135" spans="2:15" s="1" customFormat="1" x14ac:dyDescent="0.25">
      <c r="B135" s="5" t="s">
        <v>397</v>
      </c>
      <c r="G135" s="72">
        <v>0</v>
      </c>
      <c r="H135" s="72">
        <v>0.24771600000000002</v>
      </c>
      <c r="I135" s="72">
        <v>0.49543200000000004</v>
      </c>
      <c r="J135" s="72">
        <v>0.74314800000000014</v>
      </c>
      <c r="K135" s="72">
        <v>0.99086400000000008</v>
      </c>
      <c r="L135" s="72">
        <v>1.23858</v>
      </c>
      <c r="M135" s="72">
        <v>1.4862960000000001</v>
      </c>
      <c r="N135" s="71">
        <v>1.7340119999999999</v>
      </c>
      <c r="O135" s="105"/>
    </row>
    <row r="136" spans="2:15" s="1" customFormat="1" x14ac:dyDescent="0.25">
      <c r="B136" s="5" t="s">
        <v>398</v>
      </c>
      <c r="G136" s="72">
        <v>0</v>
      </c>
      <c r="H136" s="72">
        <v>9.1618358225014879E-2</v>
      </c>
      <c r="I136" s="72">
        <v>0.18323671645002976</v>
      </c>
      <c r="J136" s="72">
        <v>0.27485507467504461</v>
      </c>
      <c r="K136" s="72">
        <v>0.36647343290005951</v>
      </c>
      <c r="L136" s="72">
        <v>0.45809179112507437</v>
      </c>
      <c r="M136" s="72">
        <v>0.54971014935008922</v>
      </c>
      <c r="N136" s="71">
        <v>0.64132850757510418</v>
      </c>
      <c r="O136" s="105"/>
    </row>
    <row r="137" spans="2:15" s="1" customFormat="1" x14ac:dyDescent="0.25">
      <c r="B137" s="5" t="s">
        <v>399</v>
      </c>
      <c r="G137" s="72">
        <v>0</v>
      </c>
      <c r="H137" s="72">
        <v>2.1742692480698511</v>
      </c>
      <c r="I137" s="72">
        <v>2.1998847364889556</v>
      </c>
      <c r="J137" s="72">
        <v>2.1998847364889556</v>
      </c>
      <c r="K137" s="72">
        <v>2.1998847364889556</v>
      </c>
      <c r="L137" s="72">
        <v>2.1998847364889556</v>
      </c>
      <c r="M137" s="72">
        <v>2.1998847364889556</v>
      </c>
      <c r="N137" s="71">
        <v>2.1998847364889556</v>
      </c>
      <c r="O137" s="105"/>
    </row>
    <row r="138" spans="2:15" s="1" customFormat="1" x14ac:dyDescent="0.25">
      <c r="B138" s="5" t="s">
        <v>400</v>
      </c>
      <c r="G138" s="72">
        <v>0</v>
      </c>
      <c r="H138" s="72">
        <v>1.6774615383892261E-2</v>
      </c>
      <c r="I138" s="72">
        <v>2.2549230767784523E-2</v>
      </c>
      <c r="J138" s="72">
        <v>2.8323846151676785E-2</v>
      </c>
      <c r="K138" s="72">
        <v>3.4098461535569051E-2</v>
      </c>
      <c r="L138" s="72">
        <v>3.9873076919461313E-2</v>
      </c>
      <c r="M138" s="72">
        <v>4.0422307687245834E-2</v>
      </c>
      <c r="N138" s="71">
        <v>4.0422307687245834E-2</v>
      </c>
      <c r="O138" s="105"/>
    </row>
    <row r="139" spans="2:15" s="1" customFormat="1" x14ac:dyDescent="0.25">
      <c r="B139" s="5" t="s">
        <v>401</v>
      </c>
      <c r="G139" s="72">
        <v>0</v>
      </c>
      <c r="H139" s="72">
        <v>0</v>
      </c>
      <c r="I139" s="72">
        <v>0</v>
      </c>
      <c r="J139" s="72">
        <v>0</v>
      </c>
      <c r="K139" s="72">
        <v>0</v>
      </c>
      <c r="L139" s="72">
        <v>0</v>
      </c>
      <c r="M139" s="72">
        <v>0</v>
      </c>
      <c r="N139" s="72">
        <v>0</v>
      </c>
      <c r="O139" s="107"/>
    </row>
    <row r="140" spans="2:15" s="1" customFormat="1" x14ac:dyDescent="0.25">
      <c r="B140" s="50" t="s">
        <v>72</v>
      </c>
      <c r="G140" s="21"/>
      <c r="H140" s="21"/>
      <c r="I140" s="21"/>
      <c r="J140" s="21"/>
      <c r="K140" s="21"/>
      <c r="L140" s="21"/>
      <c r="M140" s="21"/>
      <c r="N140" s="21"/>
      <c r="O140" s="33"/>
    </row>
    <row r="141" spans="2:15" s="1" customFormat="1" x14ac:dyDescent="0.25">
      <c r="B141" s="338" t="s">
        <v>422</v>
      </c>
      <c r="G141" s="70"/>
      <c r="H141" s="70">
        <v>7.7500000000000013E-2</v>
      </c>
      <c r="I141" s="70">
        <v>7.7500000000000013E-2</v>
      </c>
      <c r="J141" s="70">
        <v>7.7500000000000013E-2</v>
      </c>
      <c r="K141" s="70">
        <v>7.7500000000000013E-2</v>
      </c>
      <c r="L141" s="70">
        <v>7.7500000000000013E-2</v>
      </c>
      <c r="M141" s="70">
        <v>7.7500000000000013E-2</v>
      </c>
      <c r="N141" s="70">
        <v>1.2127562185183365</v>
      </c>
      <c r="O141" s="103"/>
    </row>
    <row r="142" spans="2:15" s="1" customFormat="1" x14ac:dyDescent="0.25">
      <c r="B142" s="313"/>
      <c r="G142" s="71"/>
      <c r="H142" s="71"/>
      <c r="I142" s="71"/>
      <c r="J142" s="71"/>
      <c r="K142" s="71"/>
      <c r="L142" s="71"/>
      <c r="M142" s="71"/>
      <c r="N142" s="72"/>
      <c r="O142" s="107"/>
    </row>
    <row r="143" spans="2:15" s="1" customFormat="1" x14ac:dyDescent="0.25">
      <c r="B143" s="45"/>
      <c r="G143" s="21"/>
      <c r="H143" s="21"/>
      <c r="I143" s="21"/>
      <c r="J143" s="21"/>
      <c r="K143" s="21"/>
      <c r="L143" s="21"/>
      <c r="M143" s="21"/>
      <c r="N143" s="21"/>
      <c r="O143" s="33"/>
    </row>
    <row r="144" spans="2:15" s="1" customFormat="1" x14ac:dyDescent="0.25">
      <c r="B144" s="31" t="s">
        <v>402</v>
      </c>
      <c r="G144" s="21"/>
      <c r="H144" s="21"/>
      <c r="I144" s="21"/>
      <c r="J144" s="21"/>
      <c r="K144" s="21"/>
      <c r="L144" s="21"/>
      <c r="M144" s="21"/>
      <c r="N144" s="21"/>
      <c r="O144" s="33"/>
    </row>
    <row r="145" spans="1:16" s="1" customFormat="1" ht="7.9" customHeight="1" x14ac:dyDescent="0.25">
      <c r="B145" s="31"/>
      <c r="G145" s="21"/>
      <c r="H145" s="21"/>
      <c r="I145" s="21"/>
      <c r="J145" s="21"/>
      <c r="K145" s="21"/>
      <c r="L145" s="21"/>
      <c r="M145" s="21"/>
      <c r="N145" s="21"/>
      <c r="O145" s="33"/>
    </row>
    <row r="146" spans="1:16" s="1" customFormat="1" x14ac:dyDescent="0.25">
      <c r="B146" s="32" t="s">
        <v>466</v>
      </c>
      <c r="G146" s="21"/>
      <c r="H146" s="21"/>
      <c r="I146" s="21"/>
      <c r="J146" s="21"/>
      <c r="K146" s="21"/>
      <c r="L146" s="21"/>
      <c r="M146" s="21"/>
      <c r="N146" s="21"/>
      <c r="O146" s="33"/>
    </row>
    <row r="147" spans="1:16" s="1" customFormat="1" x14ac:dyDescent="0.25">
      <c r="B147" s="34" t="s">
        <v>491</v>
      </c>
      <c r="G147" s="70"/>
      <c r="H147" s="70"/>
      <c r="I147" s="70"/>
      <c r="J147" s="70"/>
      <c r="K147" s="70"/>
      <c r="L147" s="70"/>
      <c r="M147" s="70"/>
      <c r="N147" s="70"/>
      <c r="O147" s="103"/>
    </row>
    <row r="148" spans="1:16" s="1" customFormat="1" x14ac:dyDescent="0.25">
      <c r="B148" s="34" t="s">
        <v>492</v>
      </c>
      <c r="G148" s="70"/>
      <c r="H148" s="70"/>
      <c r="I148" s="70"/>
      <c r="J148" s="70"/>
      <c r="K148" s="70"/>
      <c r="L148" s="70"/>
      <c r="M148" s="70"/>
      <c r="N148" s="188"/>
      <c r="O148" s="189"/>
    </row>
    <row r="149" spans="1:16" s="1" customFormat="1" ht="4.9000000000000004" customHeight="1" x14ac:dyDescent="0.25">
      <c r="B149" s="34"/>
      <c r="G149" s="21"/>
      <c r="H149" s="21"/>
      <c r="I149" s="21"/>
      <c r="J149" s="21"/>
      <c r="K149" s="21"/>
      <c r="L149" s="21"/>
      <c r="M149" s="21"/>
      <c r="N149" s="21"/>
      <c r="O149" s="33"/>
    </row>
    <row r="150" spans="1:16" s="1" customFormat="1" x14ac:dyDescent="0.25">
      <c r="B150" s="32" t="s">
        <v>472</v>
      </c>
      <c r="G150" s="21"/>
      <c r="H150" s="21"/>
      <c r="I150" s="21"/>
      <c r="J150" s="21"/>
      <c r="K150" s="21"/>
      <c r="L150" s="21"/>
      <c r="M150" s="21"/>
      <c r="N150" s="21"/>
      <c r="O150" s="33"/>
    </row>
    <row r="151" spans="1:16" s="1" customFormat="1" x14ac:dyDescent="0.25">
      <c r="B151" s="34" t="s">
        <v>491</v>
      </c>
      <c r="G151" s="70"/>
      <c r="H151" s="70"/>
      <c r="I151" s="70"/>
      <c r="J151" s="70"/>
      <c r="K151" s="70"/>
      <c r="L151" s="70"/>
      <c r="M151" s="70"/>
      <c r="N151" s="70"/>
      <c r="O151" s="103"/>
    </row>
    <row r="152" spans="1:16" s="1" customFormat="1" x14ac:dyDescent="0.25">
      <c r="B152" s="34" t="s">
        <v>492</v>
      </c>
      <c r="G152" s="70"/>
      <c r="H152" s="70"/>
      <c r="I152" s="70"/>
      <c r="J152" s="70"/>
      <c r="K152" s="70"/>
      <c r="L152" s="70"/>
      <c r="M152" s="70"/>
      <c r="N152" s="188"/>
      <c r="O152" s="189"/>
    </row>
    <row r="153" spans="1:16" s="1" customFormat="1" x14ac:dyDescent="0.25">
      <c r="B153" s="108"/>
      <c r="C153" s="26"/>
      <c r="D153" s="26"/>
      <c r="E153" s="26"/>
      <c r="F153" s="26"/>
      <c r="G153" s="109"/>
      <c r="H153" s="109"/>
      <c r="I153" s="109"/>
      <c r="J153" s="109"/>
      <c r="K153" s="109"/>
      <c r="L153" s="109"/>
      <c r="M153" s="109"/>
      <c r="N153" s="109"/>
      <c r="O153" s="110"/>
    </row>
    <row r="154" spans="1:16" s="1" customFormat="1" x14ac:dyDescent="0.25">
      <c r="B154" s="114"/>
      <c r="C154" s="28"/>
      <c r="D154" s="28"/>
      <c r="E154" s="28"/>
      <c r="F154" s="28"/>
      <c r="G154" s="114"/>
      <c r="H154" s="114"/>
      <c r="I154" s="114"/>
      <c r="J154" s="114"/>
      <c r="K154" s="114"/>
      <c r="L154" s="114"/>
      <c r="M154" s="114"/>
      <c r="N154" s="114"/>
      <c r="O154" s="114"/>
    </row>
    <row r="156" spans="1:16" x14ac:dyDescent="0.25">
      <c r="A156" t="s">
        <v>357</v>
      </c>
      <c r="B156" t="s">
        <v>357</v>
      </c>
      <c r="C156" t="s">
        <v>357</v>
      </c>
      <c r="D156" t="s">
        <v>357</v>
      </c>
      <c r="E156" t="s">
        <v>357</v>
      </c>
      <c r="F156" t="s">
        <v>357</v>
      </c>
      <c r="G156" t="s">
        <v>357</v>
      </c>
      <c r="H156" t="s">
        <v>357</v>
      </c>
      <c r="I156" t="s">
        <v>357</v>
      </c>
      <c r="J156" t="s">
        <v>357</v>
      </c>
      <c r="K156" t="s">
        <v>357</v>
      </c>
      <c r="L156" t="s">
        <v>357</v>
      </c>
      <c r="M156" t="s">
        <v>357</v>
      </c>
      <c r="N156" t="s">
        <v>357</v>
      </c>
      <c r="O156" t="s">
        <v>357</v>
      </c>
      <c r="P156" t="s">
        <v>357</v>
      </c>
    </row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3:B88" xr:uid="{00000000-0002-0000-1B00-000000000000}">
      <formula1>Municípios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tabColor theme="9"/>
  </sheetPr>
  <dimension ref="A2:P156"/>
  <sheetViews>
    <sheetView showGridLines="0" zoomScale="85" zoomScaleNormal="85" workbookViewId="0">
      <pane ySplit="3" topLeftCell="A90" activePane="bottomLeft" state="frozen"/>
      <selection activeCell="C157" sqref="C157"/>
      <selection pane="bottomLeft" activeCell="H97" sqref="H97:N142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2" spans="2:15" s="2" customFormat="1" ht="30" customHeight="1" x14ac:dyDescent="0.25">
      <c r="B2" s="285" t="s">
        <v>441</v>
      </c>
      <c r="C2" s="284"/>
      <c r="D2" s="389" t="s">
        <v>505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 t="s">
        <v>506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 t="s">
        <v>507</v>
      </c>
      <c r="C19" s="179">
        <v>104000</v>
      </c>
      <c r="D19" s="323"/>
      <c r="E19" s="180">
        <v>8</v>
      </c>
      <c r="F19" s="129"/>
      <c r="G19" s="324" t="s">
        <v>61</v>
      </c>
      <c r="H19" s="324" t="s">
        <v>61</v>
      </c>
      <c r="I19" s="324" t="s">
        <v>61</v>
      </c>
      <c r="J19" s="324" t="s">
        <v>61</v>
      </c>
      <c r="K19" s="324" t="s">
        <v>61</v>
      </c>
      <c r="L19" s="324">
        <v>65000</v>
      </c>
      <c r="M19" s="325">
        <v>26000</v>
      </c>
      <c r="N19" s="325">
        <v>13000</v>
      </c>
      <c r="O19" s="326"/>
    </row>
    <row r="20" spans="2:15" x14ac:dyDescent="0.25">
      <c r="B20" s="186" t="s">
        <v>508</v>
      </c>
      <c r="C20" s="181">
        <v>261989</v>
      </c>
      <c r="D20" s="327"/>
      <c r="E20" s="182">
        <v>8</v>
      </c>
      <c r="F20" s="130"/>
      <c r="G20" s="328" t="s">
        <v>61</v>
      </c>
      <c r="H20" s="329" t="s">
        <v>61</v>
      </c>
      <c r="I20" s="329" t="s">
        <v>61</v>
      </c>
      <c r="J20" s="329" t="s">
        <v>61</v>
      </c>
      <c r="K20" s="329" t="s">
        <v>61</v>
      </c>
      <c r="L20" s="329">
        <v>37427</v>
      </c>
      <c r="M20" s="329">
        <v>37427</v>
      </c>
      <c r="N20" s="329">
        <v>37427</v>
      </c>
      <c r="O20" s="330">
        <v>149708</v>
      </c>
    </row>
    <row r="21" spans="2:15" x14ac:dyDescent="0.25">
      <c r="B21" s="186" t="s">
        <v>509</v>
      </c>
      <c r="C21" s="181">
        <v>32000</v>
      </c>
      <c r="D21" s="327"/>
      <c r="E21" s="182">
        <v>8</v>
      </c>
      <c r="F21" s="130"/>
      <c r="G21" s="328" t="s">
        <v>61</v>
      </c>
      <c r="H21" s="329">
        <v>6000</v>
      </c>
      <c r="I21" s="329">
        <v>6400</v>
      </c>
      <c r="J21" s="329">
        <v>6400</v>
      </c>
      <c r="K21" s="329">
        <v>6400</v>
      </c>
      <c r="L21" s="329">
        <v>6800</v>
      </c>
      <c r="M21" s="329" t="s">
        <v>61</v>
      </c>
      <c r="N21" s="329" t="s">
        <v>61</v>
      </c>
      <c r="O21" s="330"/>
    </row>
    <row r="22" spans="2:15" x14ac:dyDescent="0.25">
      <c r="B22" s="186" t="s">
        <v>510</v>
      </c>
      <c r="C22" s="181">
        <v>8000</v>
      </c>
      <c r="D22" s="327"/>
      <c r="E22" s="182">
        <v>8</v>
      </c>
      <c r="F22" s="130"/>
      <c r="G22" s="324" t="s">
        <v>61</v>
      </c>
      <c r="H22" s="329">
        <v>1500</v>
      </c>
      <c r="I22" s="329">
        <v>1600</v>
      </c>
      <c r="J22" s="329">
        <v>1600</v>
      </c>
      <c r="K22" s="329">
        <v>1600</v>
      </c>
      <c r="L22" s="329">
        <v>1700</v>
      </c>
      <c r="M22" s="329" t="s">
        <v>61</v>
      </c>
      <c r="N22" s="329" t="s">
        <v>61</v>
      </c>
      <c r="O22" s="330"/>
    </row>
    <row r="23" spans="2:15" x14ac:dyDescent="0.25">
      <c r="B23" s="186" t="s">
        <v>511</v>
      </c>
      <c r="C23" s="181">
        <v>150000</v>
      </c>
      <c r="D23" s="327"/>
      <c r="E23" s="182">
        <v>10</v>
      </c>
      <c r="F23" s="130"/>
      <c r="G23" s="328" t="s">
        <v>61</v>
      </c>
      <c r="H23" s="329">
        <v>150000</v>
      </c>
      <c r="I23" s="329" t="s">
        <v>61</v>
      </c>
      <c r="J23" s="329" t="s">
        <v>61</v>
      </c>
      <c r="K23" s="329" t="s">
        <v>61</v>
      </c>
      <c r="L23" s="329" t="s">
        <v>61</v>
      </c>
      <c r="M23" s="329" t="s">
        <v>61</v>
      </c>
      <c r="N23" s="329" t="s">
        <v>61</v>
      </c>
      <c r="O23" s="330"/>
    </row>
    <row r="24" spans="2:15" x14ac:dyDescent="0.25">
      <c r="B24" s="186" t="s">
        <v>512</v>
      </c>
      <c r="C24" s="181">
        <v>350000</v>
      </c>
      <c r="D24" s="327"/>
      <c r="E24" s="182">
        <v>10</v>
      </c>
      <c r="F24" s="130"/>
      <c r="G24" s="328" t="s">
        <v>61</v>
      </c>
      <c r="H24" s="329" t="s">
        <v>61</v>
      </c>
      <c r="I24" s="329" t="s">
        <v>61</v>
      </c>
      <c r="J24" s="329" t="s">
        <v>61</v>
      </c>
      <c r="K24" s="329" t="s">
        <v>61</v>
      </c>
      <c r="L24" s="329">
        <v>350000</v>
      </c>
      <c r="M24" s="329" t="s">
        <v>61</v>
      </c>
      <c r="N24" s="329" t="s">
        <v>61</v>
      </c>
      <c r="O24" s="330"/>
    </row>
    <row r="25" spans="2:15" x14ac:dyDescent="0.25">
      <c r="B25" s="186" t="s">
        <v>513</v>
      </c>
      <c r="C25" s="181">
        <v>3200</v>
      </c>
      <c r="D25" s="327"/>
      <c r="E25" s="182">
        <v>8</v>
      </c>
      <c r="F25" s="130"/>
      <c r="G25" s="328" t="s">
        <v>61</v>
      </c>
      <c r="H25" s="329">
        <v>600</v>
      </c>
      <c r="I25" s="329">
        <v>640</v>
      </c>
      <c r="J25" s="329">
        <v>640</v>
      </c>
      <c r="K25" s="329">
        <v>640</v>
      </c>
      <c r="L25" s="329">
        <v>680</v>
      </c>
      <c r="M25" s="329" t="s">
        <v>61</v>
      </c>
      <c r="N25" s="329" t="s">
        <v>61</v>
      </c>
      <c r="O25" s="330"/>
    </row>
    <row r="26" spans="2:15" x14ac:dyDescent="0.25">
      <c r="B26" s="186" t="s">
        <v>514</v>
      </c>
      <c r="C26" s="181">
        <v>220000</v>
      </c>
      <c r="D26" s="327"/>
      <c r="E26" s="182">
        <v>10</v>
      </c>
      <c r="F26" s="130"/>
      <c r="G26" s="328" t="s">
        <v>61</v>
      </c>
      <c r="H26" s="329" t="s">
        <v>61</v>
      </c>
      <c r="I26" s="329" t="s">
        <v>61</v>
      </c>
      <c r="J26" s="329" t="s">
        <v>61</v>
      </c>
      <c r="K26" s="329" t="s">
        <v>61</v>
      </c>
      <c r="L26" s="329">
        <v>220000</v>
      </c>
      <c r="M26" s="329" t="s">
        <v>61</v>
      </c>
      <c r="N26" s="329" t="s">
        <v>61</v>
      </c>
      <c r="O26" s="330"/>
    </row>
    <row r="27" spans="2:15" x14ac:dyDescent="0.25">
      <c r="B27" s="186"/>
      <c r="C27" s="181" t="s">
        <v>61</v>
      </c>
      <c r="D27" s="327"/>
      <c r="E27" s="182"/>
      <c r="F27" s="130"/>
      <c r="G27" s="328" t="s">
        <v>61</v>
      </c>
      <c r="H27" s="329" t="s">
        <v>61</v>
      </c>
      <c r="I27" s="329" t="s">
        <v>61</v>
      </c>
      <c r="J27" s="329" t="s">
        <v>61</v>
      </c>
      <c r="K27" s="329" t="s">
        <v>61</v>
      </c>
      <c r="L27" s="329" t="s">
        <v>61</v>
      </c>
      <c r="M27" s="329" t="s">
        <v>61</v>
      </c>
      <c r="N27" s="329" t="s">
        <v>61</v>
      </c>
      <c r="O27" s="330"/>
    </row>
    <row r="28" spans="2:15" x14ac:dyDescent="0.25">
      <c r="B28" s="186"/>
      <c r="C28" s="181" t="s">
        <v>61</v>
      </c>
      <c r="D28" s="327"/>
      <c r="E28" s="182"/>
      <c r="F28" s="130"/>
      <c r="G28" s="328" t="s">
        <v>61</v>
      </c>
      <c r="H28" s="329" t="s">
        <v>61</v>
      </c>
      <c r="I28" s="329" t="s">
        <v>61</v>
      </c>
      <c r="J28" s="329" t="s">
        <v>61</v>
      </c>
      <c r="K28" s="329" t="s">
        <v>61</v>
      </c>
      <c r="L28" s="329" t="s">
        <v>61</v>
      </c>
      <c r="M28" s="329" t="s">
        <v>61</v>
      </c>
      <c r="N28" s="329" t="s">
        <v>61</v>
      </c>
      <c r="O28" s="330"/>
    </row>
    <row r="29" spans="2:15" x14ac:dyDescent="0.25">
      <c r="B29" s="186"/>
      <c r="C29" s="181" t="s">
        <v>61</v>
      </c>
      <c r="D29" s="327"/>
      <c r="E29" s="182"/>
      <c r="F29" s="130"/>
      <c r="G29" s="328" t="s">
        <v>61</v>
      </c>
      <c r="H29" s="329" t="s">
        <v>61</v>
      </c>
      <c r="I29" s="329" t="s">
        <v>61</v>
      </c>
      <c r="J29" s="329" t="s">
        <v>61</v>
      </c>
      <c r="K29" s="329" t="s">
        <v>61</v>
      </c>
      <c r="L29" s="329" t="s">
        <v>61</v>
      </c>
      <c r="M29" s="329" t="s">
        <v>61</v>
      </c>
      <c r="N29" s="329" t="s">
        <v>61</v>
      </c>
      <c r="O29" s="330"/>
    </row>
    <row r="30" spans="2:15" x14ac:dyDescent="0.25">
      <c r="B30" s="186"/>
      <c r="C30" s="181" t="s">
        <v>61</v>
      </c>
      <c r="D30" s="327"/>
      <c r="E30" s="182"/>
      <c r="F30" s="130"/>
      <c r="G30" s="328" t="s">
        <v>61</v>
      </c>
      <c r="H30" s="329" t="s">
        <v>61</v>
      </c>
      <c r="I30" s="329" t="s">
        <v>61</v>
      </c>
      <c r="J30" s="329" t="s">
        <v>61</v>
      </c>
      <c r="K30" s="329" t="s">
        <v>61</v>
      </c>
      <c r="L30" s="329" t="s">
        <v>61</v>
      </c>
      <c r="M30" s="329" t="s">
        <v>61</v>
      </c>
      <c r="N30" s="329" t="s">
        <v>61</v>
      </c>
      <c r="O30" s="330"/>
    </row>
    <row r="31" spans="2:15" x14ac:dyDescent="0.25">
      <c r="B31" s="186"/>
      <c r="C31" s="181" t="s">
        <v>61</v>
      </c>
      <c r="D31" s="327"/>
      <c r="E31" s="182"/>
      <c r="F31" s="130"/>
      <c r="G31" s="328" t="s">
        <v>61</v>
      </c>
      <c r="H31" s="329" t="s">
        <v>61</v>
      </c>
      <c r="I31" s="329" t="s">
        <v>61</v>
      </c>
      <c r="J31" s="329" t="s">
        <v>61</v>
      </c>
      <c r="K31" s="329" t="s">
        <v>61</v>
      </c>
      <c r="L31" s="329" t="s">
        <v>61</v>
      </c>
      <c r="M31" s="329" t="s">
        <v>61</v>
      </c>
      <c r="N31" s="329" t="s">
        <v>61</v>
      </c>
      <c r="O31" s="330"/>
    </row>
    <row r="32" spans="2:15" x14ac:dyDescent="0.25">
      <c r="B32" s="186"/>
      <c r="C32" s="181" t="s">
        <v>61</v>
      </c>
      <c r="D32" s="327"/>
      <c r="E32" s="182"/>
      <c r="F32" s="130"/>
      <c r="G32" s="328" t="s">
        <v>61</v>
      </c>
      <c r="H32" s="329" t="s">
        <v>61</v>
      </c>
      <c r="I32" s="329" t="s">
        <v>61</v>
      </c>
      <c r="J32" s="329" t="s">
        <v>61</v>
      </c>
      <c r="K32" s="329" t="s">
        <v>61</v>
      </c>
      <c r="L32" s="329" t="s">
        <v>61</v>
      </c>
      <c r="M32" s="329" t="s">
        <v>61</v>
      </c>
      <c r="N32" s="329" t="s">
        <v>61</v>
      </c>
      <c r="O32" s="330"/>
    </row>
    <row r="33" spans="2:15" x14ac:dyDescent="0.25">
      <c r="B33" s="186"/>
      <c r="C33" s="181" t="s">
        <v>61</v>
      </c>
      <c r="D33" s="327"/>
      <c r="E33" s="182"/>
      <c r="F33" s="130"/>
      <c r="G33" s="328" t="s">
        <v>61</v>
      </c>
      <c r="H33" s="329" t="s">
        <v>61</v>
      </c>
      <c r="I33" s="329" t="s">
        <v>61</v>
      </c>
      <c r="J33" s="329" t="s">
        <v>61</v>
      </c>
      <c r="K33" s="329" t="s">
        <v>61</v>
      </c>
      <c r="L33" s="329" t="s">
        <v>61</v>
      </c>
      <c r="M33" s="329" t="s">
        <v>61</v>
      </c>
      <c r="N33" s="329" t="s">
        <v>61</v>
      </c>
      <c r="O33" s="330"/>
    </row>
    <row r="34" spans="2:15" x14ac:dyDescent="0.25">
      <c r="B34" s="186"/>
      <c r="C34" s="181" t="s">
        <v>61</v>
      </c>
      <c r="D34" s="327"/>
      <c r="E34" s="182"/>
      <c r="F34" s="130"/>
      <c r="G34" s="328" t="s">
        <v>61</v>
      </c>
      <c r="H34" s="329" t="s">
        <v>61</v>
      </c>
      <c r="I34" s="329" t="s">
        <v>61</v>
      </c>
      <c r="J34" s="329" t="s">
        <v>61</v>
      </c>
      <c r="K34" s="329" t="s">
        <v>61</v>
      </c>
      <c r="L34" s="329" t="s">
        <v>61</v>
      </c>
      <c r="M34" s="329" t="s">
        <v>61</v>
      </c>
      <c r="N34" s="329" t="s">
        <v>61</v>
      </c>
      <c r="O34" s="330"/>
    </row>
    <row r="35" spans="2:15" x14ac:dyDescent="0.25">
      <c r="B35" s="186"/>
      <c r="C35" s="181" t="s">
        <v>61</v>
      </c>
      <c r="D35" s="327"/>
      <c r="E35" s="182"/>
      <c r="F35" s="130"/>
      <c r="G35" s="328" t="s">
        <v>61</v>
      </c>
      <c r="H35" s="329" t="s">
        <v>61</v>
      </c>
      <c r="I35" s="329" t="s">
        <v>61</v>
      </c>
      <c r="J35" s="329" t="s">
        <v>61</v>
      </c>
      <c r="K35" s="329" t="s">
        <v>61</v>
      </c>
      <c r="L35" s="329" t="s">
        <v>61</v>
      </c>
      <c r="M35" s="329" t="s">
        <v>61</v>
      </c>
      <c r="N35" s="329" t="s">
        <v>61</v>
      </c>
      <c r="O35" s="330"/>
    </row>
    <row r="36" spans="2:15" x14ac:dyDescent="0.25">
      <c r="B36" s="186"/>
      <c r="C36" s="181" t="s">
        <v>61</v>
      </c>
      <c r="D36" s="327"/>
      <c r="E36" s="182"/>
      <c r="F36" s="130"/>
      <c r="G36" s="328" t="s">
        <v>61</v>
      </c>
      <c r="H36" s="329" t="s">
        <v>61</v>
      </c>
      <c r="I36" s="329" t="s">
        <v>61</v>
      </c>
      <c r="J36" s="329" t="s">
        <v>61</v>
      </c>
      <c r="K36" s="329" t="s">
        <v>61</v>
      </c>
      <c r="L36" s="329" t="s">
        <v>61</v>
      </c>
      <c r="M36" s="329" t="s">
        <v>61</v>
      </c>
      <c r="N36" s="329" t="s">
        <v>61</v>
      </c>
      <c r="O36" s="330"/>
    </row>
    <row r="37" spans="2:15" x14ac:dyDescent="0.25">
      <c r="B37" s="186"/>
      <c r="C37" s="181" t="s">
        <v>61</v>
      </c>
      <c r="D37" s="327"/>
      <c r="E37" s="182"/>
      <c r="F37" s="130"/>
      <c r="G37" s="328" t="s">
        <v>61</v>
      </c>
      <c r="H37" s="329" t="s">
        <v>61</v>
      </c>
      <c r="I37" s="329" t="s">
        <v>61</v>
      </c>
      <c r="J37" s="329" t="s">
        <v>61</v>
      </c>
      <c r="K37" s="329" t="s">
        <v>61</v>
      </c>
      <c r="L37" s="329" t="s">
        <v>61</v>
      </c>
      <c r="M37" s="329" t="s">
        <v>61</v>
      </c>
      <c r="N37" s="329" t="s">
        <v>61</v>
      </c>
      <c r="O37" s="330"/>
    </row>
    <row r="38" spans="2:15" x14ac:dyDescent="0.25">
      <c r="B38" s="186"/>
      <c r="C38" s="181" t="s">
        <v>61</v>
      </c>
      <c r="D38" s="327"/>
      <c r="E38" s="182"/>
      <c r="F38" s="130"/>
      <c r="G38" s="328" t="s">
        <v>61</v>
      </c>
      <c r="H38" s="329" t="s">
        <v>61</v>
      </c>
      <c r="I38" s="329" t="s">
        <v>61</v>
      </c>
      <c r="J38" s="329" t="s">
        <v>61</v>
      </c>
      <c r="K38" s="329" t="s">
        <v>61</v>
      </c>
      <c r="L38" s="329" t="s">
        <v>61</v>
      </c>
      <c r="M38" s="329" t="s">
        <v>61</v>
      </c>
      <c r="N38" s="329" t="s">
        <v>61</v>
      </c>
      <c r="O38" s="330"/>
    </row>
    <row r="39" spans="2:15" x14ac:dyDescent="0.25">
      <c r="B39" s="186"/>
      <c r="C39" s="181" t="s">
        <v>61</v>
      </c>
      <c r="D39" s="327"/>
      <c r="E39" s="182"/>
      <c r="F39" s="130"/>
      <c r="G39" s="328" t="s">
        <v>61</v>
      </c>
      <c r="H39" s="329" t="s">
        <v>61</v>
      </c>
      <c r="I39" s="329" t="s">
        <v>61</v>
      </c>
      <c r="J39" s="329" t="s">
        <v>61</v>
      </c>
      <c r="K39" s="329" t="s">
        <v>61</v>
      </c>
      <c r="L39" s="329" t="s">
        <v>61</v>
      </c>
      <c r="M39" s="329" t="s">
        <v>61</v>
      </c>
      <c r="N39" s="329" t="s">
        <v>61</v>
      </c>
      <c r="O39" s="330"/>
    </row>
    <row r="40" spans="2:15" x14ac:dyDescent="0.25">
      <c r="B40" s="186"/>
      <c r="C40" s="181"/>
      <c r="D40" s="327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27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27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3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6" spans="2:15" ht="27" customHeight="1" x14ac:dyDescent="0.25">
      <c r="B46" s="29" t="s">
        <v>450</v>
      </c>
      <c r="C46" s="43"/>
      <c r="D46" s="43"/>
      <c r="E46" s="30"/>
      <c r="F46" s="30"/>
      <c r="G46" s="306"/>
      <c r="H46" s="306"/>
      <c r="I46" s="306"/>
      <c r="J46" s="306"/>
      <c r="K46" s="306"/>
      <c r="L46" s="306"/>
      <c r="M46" s="306"/>
      <c r="N46" s="306"/>
      <c r="O46" s="307"/>
    </row>
    <row r="47" spans="2:15" ht="4.9000000000000004" customHeight="1" x14ac:dyDescent="0.25">
      <c r="B47" s="24"/>
      <c r="O47" s="23"/>
    </row>
    <row r="48" spans="2:15" s="1" customFormat="1" ht="30" customHeight="1" x14ac:dyDescent="0.25">
      <c r="B48" s="4" t="s">
        <v>451</v>
      </c>
      <c r="C48" s="132"/>
      <c r="D48" s="132"/>
      <c r="E48" s="132"/>
      <c r="F48" s="132"/>
      <c r="G48" s="306">
        <v>2023</v>
      </c>
      <c r="H48" s="306">
        <f t="shared" ref="H48:N48" si="1">+G48+1</f>
        <v>2024</v>
      </c>
      <c r="I48" s="306">
        <f t="shared" si="1"/>
        <v>2025</v>
      </c>
      <c r="J48" s="306">
        <f t="shared" si="1"/>
        <v>2026</v>
      </c>
      <c r="K48" s="306">
        <f t="shared" si="1"/>
        <v>2027</v>
      </c>
      <c r="L48" s="306">
        <f t="shared" si="1"/>
        <v>2028</v>
      </c>
      <c r="M48" s="306">
        <f t="shared" si="1"/>
        <v>2029</v>
      </c>
      <c r="N48" s="306">
        <f t="shared" si="1"/>
        <v>2030</v>
      </c>
      <c r="O48" s="302" t="s">
        <v>449</v>
      </c>
    </row>
    <row r="49" spans="2:15" s="1" customFormat="1" ht="4.9000000000000004" customHeight="1" x14ac:dyDescent="0.25">
      <c r="B49" s="17"/>
      <c r="O49" s="6"/>
    </row>
    <row r="50" spans="2:15" s="1" customFormat="1" x14ac:dyDescent="0.25">
      <c r="B50" s="31" t="s">
        <v>388</v>
      </c>
      <c r="G50" s="310">
        <f t="shared" ref="G50:O50" si="2">SUM(G53:G88)</f>
        <v>0</v>
      </c>
      <c r="H50" s="310">
        <f t="shared" si="2"/>
        <v>0</v>
      </c>
      <c r="I50" s="310">
        <f t="shared" si="2"/>
        <v>0</v>
      </c>
      <c r="J50" s="310">
        <f t="shared" si="2"/>
        <v>0</v>
      </c>
      <c r="K50" s="310">
        <f t="shared" si="2"/>
        <v>0</v>
      </c>
      <c r="L50" s="310">
        <f t="shared" si="2"/>
        <v>0</v>
      </c>
      <c r="M50" s="310">
        <f t="shared" si="2"/>
        <v>0</v>
      </c>
      <c r="N50" s="310">
        <f t="shared" si="2"/>
        <v>0</v>
      </c>
      <c r="O50" s="311">
        <f t="shared" si="2"/>
        <v>0</v>
      </c>
    </row>
    <row r="51" spans="2:15" s="1" customFormat="1" ht="3" customHeight="1" x14ac:dyDescent="0.25">
      <c r="B51" s="14"/>
      <c r="G51" s="21"/>
      <c r="H51" s="21"/>
      <c r="I51" s="21"/>
      <c r="J51" s="21"/>
      <c r="K51" s="21"/>
      <c r="L51" s="21"/>
      <c r="M51" s="21"/>
      <c r="N51" s="21"/>
      <c r="O51" s="33"/>
    </row>
    <row r="52" spans="2:15" s="1" customFormat="1" x14ac:dyDescent="0.25">
      <c r="B52" s="5" t="s">
        <v>389</v>
      </c>
      <c r="G52"/>
      <c r="N52" s="21"/>
      <c r="O52" s="33"/>
    </row>
    <row r="53" spans="2:15" s="1" customFormat="1" x14ac:dyDescent="0.25">
      <c r="B53" s="102"/>
      <c r="G53" s="70"/>
      <c r="H53" s="70"/>
      <c r="I53" s="70"/>
      <c r="J53" s="70"/>
      <c r="K53" s="70"/>
      <c r="L53" s="70"/>
      <c r="M53" s="70"/>
      <c r="N53" s="70"/>
      <c r="O53" s="103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0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4"/>
      <c r="G87" s="71"/>
      <c r="H87" s="71"/>
      <c r="I87" s="71"/>
      <c r="J87" s="71"/>
      <c r="K87" s="71"/>
      <c r="L87" s="71"/>
      <c r="M87" s="71"/>
      <c r="N87" s="71"/>
      <c r="O87" s="105"/>
    </row>
    <row r="88" spans="2:15" s="1" customFormat="1" x14ac:dyDescent="0.25">
      <c r="B88" s="106"/>
      <c r="G88" s="72"/>
      <c r="H88" s="72"/>
      <c r="I88" s="72"/>
      <c r="J88" s="72"/>
      <c r="K88" s="72"/>
      <c r="L88" s="72"/>
      <c r="M88" s="72"/>
      <c r="N88" s="72"/>
      <c r="O88" s="107"/>
    </row>
    <row r="89" spans="2:15" s="1" customFormat="1" ht="4.9000000000000004" customHeight="1" x14ac:dyDescent="0.25">
      <c r="B89" s="31"/>
      <c r="G89" s="21"/>
      <c r="H89" s="21"/>
      <c r="I89" s="21"/>
      <c r="J89" s="21"/>
      <c r="K89" s="21"/>
      <c r="L89" s="21"/>
      <c r="M89" s="21"/>
      <c r="N89" s="21"/>
      <c r="O89" s="33"/>
    </row>
    <row r="90" spans="2:15" s="1" customFormat="1" x14ac:dyDescent="0.25">
      <c r="B90" s="31" t="s">
        <v>390</v>
      </c>
      <c r="G90" s="310">
        <f t="shared" ref="G90:N90" si="3">SUM(G91:G96,G133:G139,G141:G142)</f>
        <v>0</v>
      </c>
      <c r="H90" s="310">
        <f t="shared" si="3"/>
        <v>271.21862808031807</v>
      </c>
      <c r="I90" s="310">
        <f t="shared" si="3"/>
        <v>349.83725616063612</v>
      </c>
      <c r="J90" s="310">
        <f t="shared" si="3"/>
        <v>428.45588424095422</v>
      </c>
      <c r="K90" s="310">
        <f t="shared" si="3"/>
        <v>507.07451232127227</v>
      </c>
      <c r="L90" s="310">
        <f t="shared" si="3"/>
        <v>1610.6561361043734</v>
      </c>
      <c r="M90" s="310">
        <f t="shared" si="3"/>
        <v>1826.8573633252483</v>
      </c>
      <c r="N90" s="310">
        <f t="shared" si="3"/>
        <v>2043.058590546123</v>
      </c>
      <c r="O90" s="311"/>
    </row>
    <row r="91" spans="2:15" s="1" customFormat="1" x14ac:dyDescent="0.25">
      <c r="B91" s="5" t="s">
        <v>391</v>
      </c>
      <c r="E91"/>
      <c r="G91" s="72"/>
      <c r="H91" s="72">
        <v>0</v>
      </c>
      <c r="I91" s="72">
        <v>0</v>
      </c>
      <c r="J91" s="72">
        <v>0</v>
      </c>
      <c r="K91" s="72">
        <v>0</v>
      </c>
      <c r="L91" s="72">
        <v>0</v>
      </c>
      <c r="M91" s="72">
        <v>0</v>
      </c>
      <c r="N91" s="70">
        <v>0</v>
      </c>
      <c r="O91" s="103"/>
    </row>
    <row r="92" spans="2:15" s="1" customFormat="1" x14ac:dyDescent="0.25">
      <c r="B92" s="5" t="s">
        <v>392</v>
      </c>
      <c r="G92" s="72"/>
      <c r="H92" s="72">
        <v>0</v>
      </c>
      <c r="I92" s="72">
        <v>0</v>
      </c>
      <c r="J92" s="72">
        <v>0</v>
      </c>
      <c r="K92" s="72">
        <v>0</v>
      </c>
      <c r="L92" s="72">
        <v>0</v>
      </c>
      <c r="M92" s="72">
        <v>0</v>
      </c>
      <c r="N92" s="71">
        <v>0</v>
      </c>
      <c r="O92" s="105"/>
    </row>
    <row r="93" spans="2:15" s="1" customFormat="1" x14ac:dyDescent="0.25">
      <c r="B93" s="5" t="s">
        <v>393</v>
      </c>
      <c r="G93" s="72"/>
      <c r="H93" s="72">
        <v>0</v>
      </c>
      <c r="I93" s="72">
        <v>0</v>
      </c>
      <c r="J93" s="72">
        <v>0</v>
      </c>
      <c r="K93" s="72">
        <v>0</v>
      </c>
      <c r="L93" s="72">
        <v>0</v>
      </c>
      <c r="M93" s="72">
        <v>0</v>
      </c>
      <c r="N93" s="72">
        <v>0</v>
      </c>
      <c r="O93" s="107"/>
    </row>
    <row r="94" spans="2:15" s="1" customFormat="1" x14ac:dyDescent="0.25">
      <c r="B94" s="50" t="s">
        <v>394</v>
      </c>
      <c r="O94" s="6"/>
    </row>
    <row r="95" spans="2:15" s="1" customFormat="1" ht="3" customHeight="1" x14ac:dyDescent="0.25">
      <c r="B95" s="14"/>
      <c r="G95" s="21"/>
      <c r="H95" s="21"/>
      <c r="I95" s="21"/>
      <c r="J95" s="21"/>
      <c r="K95" s="21"/>
      <c r="L95" s="21"/>
      <c r="M95" s="21"/>
      <c r="N95" s="21"/>
      <c r="O95" s="33"/>
    </row>
    <row r="96" spans="2:15" s="1" customFormat="1" x14ac:dyDescent="0.25">
      <c r="B96" s="34" t="s">
        <v>389</v>
      </c>
      <c r="E96"/>
      <c r="G96" s="310">
        <f t="shared" ref="G96:N96" si="4">SUM(G97:G132)</f>
        <v>0</v>
      </c>
      <c r="H96" s="310">
        <f t="shared" si="4"/>
        <v>271.21862808031807</v>
      </c>
      <c r="I96" s="310">
        <f t="shared" si="4"/>
        <v>349.83725616063612</v>
      </c>
      <c r="J96" s="310">
        <f t="shared" si="4"/>
        <v>428.45588424095422</v>
      </c>
      <c r="K96" s="310">
        <f t="shared" si="4"/>
        <v>507.07451232127227</v>
      </c>
      <c r="L96" s="310">
        <f t="shared" si="4"/>
        <v>1610.6561361043734</v>
      </c>
      <c r="M96" s="310">
        <f t="shared" si="4"/>
        <v>1826.8573633252483</v>
      </c>
      <c r="N96" s="310">
        <f t="shared" si="4"/>
        <v>2043.058590546123</v>
      </c>
      <c r="O96" s="311"/>
    </row>
    <row r="97" spans="2:15" s="1" customFormat="1" x14ac:dyDescent="0.25">
      <c r="B97" s="335">
        <f t="shared" ref="B97:B132" si="5">B53</f>
        <v>0</v>
      </c>
      <c r="G97" s="70"/>
      <c r="H97" s="70">
        <v>271.21862808031807</v>
      </c>
      <c r="I97" s="70">
        <v>349.83725616063612</v>
      </c>
      <c r="J97" s="70">
        <v>428.45588424095422</v>
      </c>
      <c r="K97" s="70">
        <v>507.07451232127227</v>
      </c>
      <c r="L97" s="70">
        <v>1610.6561361043734</v>
      </c>
      <c r="M97" s="70">
        <v>1826.8573633252483</v>
      </c>
      <c r="N97" s="70">
        <v>2043.058590546123</v>
      </c>
      <c r="O97" s="103"/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6">
        <f t="shared" si="5"/>
        <v>0</v>
      </c>
      <c r="G131" s="71"/>
      <c r="H131" s="71"/>
      <c r="I131" s="71"/>
      <c r="J131" s="71"/>
      <c r="K131" s="71"/>
      <c r="L131" s="71"/>
      <c r="M131" s="71"/>
      <c r="N131" s="71"/>
      <c r="O131" s="105"/>
    </row>
    <row r="132" spans="2:15" s="1" customFormat="1" x14ac:dyDescent="0.25">
      <c r="B132" s="337">
        <f t="shared" si="5"/>
        <v>0</v>
      </c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395</v>
      </c>
      <c r="E133"/>
      <c r="G133" s="72"/>
      <c r="H133" s="72">
        <v>0</v>
      </c>
      <c r="I133" s="72">
        <v>0</v>
      </c>
      <c r="J133" s="72">
        <v>0</v>
      </c>
      <c r="K133" s="72">
        <v>0</v>
      </c>
      <c r="L133" s="72">
        <v>0</v>
      </c>
      <c r="M133" s="72">
        <v>0</v>
      </c>
      <c r="N133" s="71">
        <v>0</v>
      </c>
      <c r="O133" s="105"/>
    </row>
    <row r="134" spans="2:15" s="1" customFormat="1" x14ac:dyDescent="0.25">
      <c r="B134" s="5" t="s">
        <v>396</v>
      </c>
      <c r="G134" s="72"/>
      <c r="H134" s="72">
        <v>0</v>
      </c>
      <c r="I134" s="72">
        <v>0</v>
      </c>
      <c r="J134" s="72">
        <v>0</v>
      </c>
      <c r="K134" s="72">
        <v>0</v>
      </c>
      <c r="L134" s="72">
        <v>0</v>
      </c>
      <c r="M134" s="72">
        <v>0</v>
      </c>
      <c r="N134" s="71">
        <v>0</v>
      </c>
      <c r="O134" s="105"/>
    </row>
    <row r="135" spans="2:15" s="1" customFormat="1" x14ac:dyDescent="0.25">
      <c r="B135" s="5" t="s">
        <v>397</v>
      </c>
      <c r="G135" s="72"/>
      <c r="H135" s="72">
        <v>0</v>
      </c>
      <c r="I135" s="72">
        <v>0</v>
      </c>
      <c r="J135" s="72">
        <v>0</v>
      </c>
      <c r="K135" s="72">
        <v>0</v>
      </c>
      <c r="L135" s="72">
        <v>0</v>
      </c>
      <c r="M135" s="72">
        <v>0</v>
      </c>
      <c r="N135" s="71">
        <v>0</v>
      </c>
      <c r="O135" s="105"/>
    </row>
    <row r="136" spans="2:15" s="1" customFormat="1" x14ac:dyDescent="0.25">
      <c r="B136" s="5" t="s">
        <v>398</v>
      </c>
      <c r="G136" s="72"/>
      <c r="H136" s="72">
        <v>0</v>
      </c>
      <c r="I136" s="72">
        <v>0</v>
      </c>
      <c r="J136" s="72">
        <v>0</v>
      </c>
      <c r="K136" s="72">
        <v>0</v>
      </c>
      <c r="L136" s="72">
        <v>0</v>
      </c>
      <c r="M136" s="72">
        <v>0</v>
      </c>
      <c r="N136" s="71">
        <v>0</v>
      </c>
      <c r="O136" s="105"/>
    </row>
    <row r="137" spans="2:15" s="1" customFormat="1" x14ac:dyDescent="0.25">
      <c r="B137" s="5" t="s">
        <v>399</v>
      </c>
      <c r="G137" s="72"/>
      <c r="H137" s="72">
        <v>0</v>
      </c>
      <c r="I137" s="72">
        <v>0</v>
      </c>
      <c r="J137" s="72">
        <v>0</v>
      </c>
      <c r="K137" s="72">
        <v>0</v>
      </c>
      <c r="L137" s="72">
        <v>0</v>
      </c>
      <c r="M137" s="72">
        <v>0</v>
      </c>
      <c r="N137" s="71">
        <v>0</v>
      </c>
      <c r="O137" s="105"/>
    </row>
    <row r="138" spans="2:15" s="1" customFormat="1" x14ac:dyDescent="0.25">
      <c r="B138" s="5" t="s">
        <v>400</v>
      </c>
      <c r="G138" s="72"/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71">
        <v>0</v>
      </c>
      <c r="O138" s="105"/>
    </row>
    <row r="139" spans="2:15" s="1" customFormat="1" x14ac:dyDescent="0.25">
      <c r="B139" s="5" t="s">
        <v>401</v>
      </c>
      <c r="G139" s="72"/>
      <c r="H139" s="72">
        <v>0</v>
      </c>
      <c r="I139" s="72">
        <v>0</v>
      </c>
      <c r="J139" s="72">
        <v>0</v>
      </c>
      <c r="K139" s="72">
        <v>0</v>
      </c>
      <c r="L139" s="72">
        <v>0</v>
      </c>
      <c r="M139" s="72">
        <v>0</v>
      </c>
      <c r="N139" s="72">
        <v>0</v>
      </c>
      <c r="O139" s="107"/>
    </row>
    <row r="140" spans="2:15" s="1" customFormat="1" x14ac:dyDescent="0.25">
      <c r="B140" s="50" t="s">
        <v>72</v>
      </c>
      <c r="G140" s="21"/>
      <c r="H140" s="21"/>
      <c r="I140" s="21"/>
      <c r="J140" s="21"/>
      <c r="K140" s="21"/>
      <c r="L140" s="21"/>
      <c r="M140" s="21"/>
      <c r="N140" s="21"/>
      <c r="O140" s="33"/>
    </row>
    <row r="141" spans="2:15" s="1" customFormat="1" x14ac:dyDescent="0.25">
      <c r="B141" s="338"/>
      <c r="G141" s="70"/>
      <c r="H141" s="70">
        <v>0</v>
      </c>
      <c r="I141" s="70">
        <v>0</v>
      </c>
      <c r="J141" s="70">
        <v>0</v>
      </c>
      <c r="K141" s="70">
        <v>0</v>
      </c>
      <c r="L141" s="70">
        <v>0</v>
      </c>
      <c r="M141" s="70">
        <v>0</v>
      </c>
      <c r="N141" s="70">
        <v>0</v>
      </c>
      <c r="O141" s="103"/>
    </row>
    <row r="142" spans="2:15" s="1" customFormat="1" x14ac:dyDescent="0.25">
      <c r="B142" s="313"/>
      <c r="G142" s="71"/>
      <c r="H142" s="71"/>
      <c r="I142" s="71"/>
      <c r="J142" s="71"/>
      <c r="K142" s="71"/>
      <c r="L142" s="71"/>
      <c r="M142" s="71"/>
      <c r="N142" s="72"/>
      <c r="O142" s="107"/>
    </row>
    <row r="143" spans="2:15" s="1" customFormat="1" x14ac:dyDescent="0.25">
      <c r="B143" s="45"/>
      <c r="G143" s="21"/>
      <c r="H143" s="21"/>
      <c r="I143" s="21"/>
      <c r="J143" s="21"/>
      <c r="K143" s="21"/>
      <c r="L143" s="21"/>
      <c r="M143" s="21"/>
      <c r="N143" s="21"/>
      <c r="O143" s="33"/>
    </row>
    <row r="144" spans="2:15" s="1" customFormat="1" x14ac:dyDescent="0.25">
      <c r="B144" s="31" t="s">
        <v>402</v>
      </c>
      <c r="G144" s="21"/>
      <c r="H144" s="21"/>
      <c r="I144" s="21"/>
      <c r="J144" s="21"/>
      <c r="K144" s="21"/>
      <c r="L144" s="21"/>
      <c r="M144" s="21"/>
      <c r="N144" s="21"/>
      <c r="O144" s="33"/>
    </row>
    <row r="145" spans="1:16" s="1" customFormat="1" ht="7.9" customHeight="1" x14ac:dyDescent="0.25">
      <c r="B145" s="31"/>
      <c r="G145" s="21"/>
      <c r="H145" s="21"/>
      <c r="I145" s="21"/>
      <c r="J145" s="21"/>
      <c r="K145" s="21"/>
      <c r="L145" s="21"/>
      <c r="M145" s="21"/>
      <c r="N145" s="21"/>
      <c r="O145" s="33"/>
    </row>
    <row r="146" spans="1:16" s="1" customFormat="1" x14ac:dyDescent="0.25">
      <c r="B146" s="32" t="s">
        <v>466</v>
      </c>
      <c r="G146" s="21"/>
      <c r="H146" s="21"/>
      <c r="I146" s="21"/>
      <c r="J146" s="21"/>
      <c r="K146" s="21"/>
      <c r="L146" s="21"/>
      <c r="M146" s="21"/>
      <c r="N146" s="21"/>
      <c r="O146" s="33"/>
    </row>
    <row r="147" spans="1:16" s="1" customFormat="1" x14ac:dyDescent="0.25">
      <c r="B147" s="34" t="s">
        <v>491</v>
      </c>
      <c r="G147" s="70"/>
      <c r="H147" s="70"/>
      <c r="I147" s="70"/>
      <c r="J147" s="70"/>
      <c r="K147" s="70"/>
      <c r="L147" s="70"/>
      <c r="M147" s="70"/>
      <c r="N147" s="70"/>
      <c r="O147" s="103"/>
    </row>
    <row r="148" spans="1:16" s="1" customFormat="1" x14ac:dyDescent="0.25">
      <c r="B148" s="34" t="s">
        <v>492</v>
      </c>
      <c r="G148" s="70"/>
      <c r="H148" s="70"/>
      <c r="I148" s="70"/>
      <c r="J148" s="70"/>
      <c r="K148" s="70"/>
      <c r="L148" s="70"/>
      <c r="M148" s="70"/>
      <c r="N148" s="188"/>
      <c r="O148" s="189"/>
    </row>
    <row r="149" spans="1:16" s="1" customFormat="1" ht="4.9000000000000004" customHeight="1" x14ac:dyDescent="0.25">
      <c r="B149" s="34"/>
      <c r="G149" s="21"/>
      <c r="H149" s="21"/>
      <c r="I149" s="21"/>
      <c r="J149" s="21"/>
      <c r="K149" s="21"/>
      <c r="L149" s="21"/>
      <c r="M149" s="21"/>
      <c r="N149" s="21"/>
      <c r="O149" s="33"/>
    </row>
    <row r="150" spans="1:16" s="1" customFormat="1" x14ac:dyDescent="0.25">
      <c r="B150" s="32" t="s">
        <v>472</v>
      </c>
      <c r="G150" s="21"/>
      <c r="H150" s="21"/>
      <c r="I150" s="21"/>
      <c r="J150" s="21"/>
      <c r="K150" s="21"/>
      <c r="L150" s="21"/>
      <c r="M150" s="21"/>
      <c r="N150" s="21"/>
      <c r="O150" s="33"/>
    </row>
    <row r="151" spans="1:16" s="1" customFormat="1" x14ac:dyDescent="0.25">
      <c r="B151" s="34" t="s">
        <v>491</v>
      </c>
      <c r="G151" s="70"/>
      <c r="H151" s="70"/>
      <c r="I151" s="70"/>
      <c r="J151" s="70"/>
      <c r="K151" s="70"/>
      <c r="L151" s="70"/>
      <c r="M151" s="70"/>
      <c r="N151" s="70"/>
      <c r="O151" s="103"/>
    </row>
    <row r="152" spans="1:16" s="1" customFormat="1" x14ac:dyDescent="0.25">
      <c r="B152" s="34" t="s">
        <v>492</v>
      </c>
      <c r="G152" s="70"/>
      <c r="H152" s="70"/>
      <c r="I152" s="70"/>
      <c r="J152" s="70"/>
      <c r="K152" s="70"/>
      <c r="L152" s="70"/>
      <c r="M152" s="70"/>
      <c r="N152" s="188"/>
      <c r="O152" s="189"/>
    </row>
    <row r="153" spans="1:16" s="1" customFormat="1" x14ac:dyDescent="0.25">
      <c r="B153" s="108"/>
      <c r="C153" s="26"/>
      <c r="D153" s="26"/>
      <c r="E153" s="26"/>
      <c r="F153" s="26"/>
      <c r="G153" s="109"/>
      <c r="H153" s="109"/>
      <c r="I153" s="109"/>
      <c r="J153" s="109"/>
      <c r="K153" s="109"/>
      <c r="L153" s="109"/>
      <c r="M153" s="109"/>
      <c r="N153" s="109"/>
      <c r="O153" s="110"/>
    </row>
    <row r="154" spans="1:16" s="1" customFormat="1" x14ac:dyDescent="0.25">
      <c r="B154" s="114"/>
      <c r="C154" s="28"/>
      <c r="D154" s="28"/>
      <c r="E154" s="28"/>
      <c r="F154" s="28"/>
      <c r="G154" s="114"/>
      <c r="H154" s="114"/>
      <c r="I154" s="114"/>
      <c r="J154" s="114"/>
      <c r="K154" s="114"/>
      <c r="L154" s="114"/>
      <c r="M154" s="114"/>
      <c r="N154" s="114"/>
      <c r="O154" s="114"/>
    </row>
    <row r="156" spans="1:16" x14ac:dyDescent="0.25">
      <c r="A156" t="s">
        <v>357</v>
      </c>
      <c r="B156" t="s">
        <v>357</v>
      </c>
      <c r="C156" t="s">
        <v>357</v>
      </c>
      <c r="D156" t="s">
        <v>357</v>
      </c>
      <c r="E156" t="s">
        <v>357</v>
      </c>
      <c r="F156" t="s">
        <v>357</v>
      </c>
      <c r="G156" t="s">
        <v>357</v>
      </c>
      <c r="H156" t="s">
        <v>357</v>
      </c>
      <c r="I156" t="s">
        <v>357</v>
      </c>
      <c r="J156" t="s">
        <v>357</v>
      </c>
      <c r="K156" t="s">
        <v>357</v>
      </c>
      <c r="L156" t="s">
        <v>357</v>
      </c>
      <c r="M156" t="s">
        <v>357</v>
      </c>
      <c r="N156" t="s">
        <v>357</v>
      </c>
      <c r="O156" t="s">
        <v>357</v>
      </c>
      <c r="P156" t="s">
        <v>357</v>
      </c>
    </row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3:B88" xr:uid="{00000000-0002-0000-1C00-000000000000}">
      <formula1>Municípios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theme="9"/>
  </sheetPr>
  <dimension ref="A2:P156"/>
  <sheetViews>
    <sheetView showGridLines="0" zoomScale="85" zoomScaleNormal="85" workbookViewId="0">
      <pane ySplit="3" topLeftCell="A128" activePane="bottomLeft" state="frozen"/>
      <selection activeCell="C157" sqref="C157"/>
      <selection pane="bottomLeft" activeCell="H141" sqref="H141:N141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2" spans="2:15" s="2" customFormat="1" ht="30" customHeight="1" x14ac:dyDescent="0.25">
      <c r="B2" s="285" t="s">
        <v>441</v>
      </c>
      <c r="C2" s="284"/>
      <c r="D2" s="389" t="s">
        <v>515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 t="s">
        <v>516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 t="s">
        <v>517</v>
      </c>
      <c r="C19" s="179">
        <v>8836</v>
      </c>
      <c r="D19" s="323"/>
      <c r="E19" s="180">
        <v>8</v>
      </c>
      <c r="F19" s="129"/>
      <c r="G19" s="324" t="s">
        <v>61</v>
      </c>
      <c r="H19" s="324">
        <v>8836</v>
      </c>
      <c r="I19" s="324"/>
      <c r="J19" s="324"/>
      <c r="K19" s="324"/>
      <c r="L19" s="324"/>
      <c r="M19" s="325"/>
      <c r="N19" s="325"/>
      <c r="O19" s="326"/>
    </row>
    <row r="20" spans="2:15" x14ac:dyDescent="0.25">
      <c r="B20" s="186" t="s">
        <v>518</v>
      </c>
      <c r="C20" s="181">
        <v>1230</v>
      </c>
      <c r="D20" s="327"/>
      <c r="E20" s="182">
        <v>8</v>
      </c>
      <c r="F20" s="130"/>
      <c r="G20" s="328" t="s">
        <v>61</v>
      </c>
      <c r="H20" s="329">
        <v>1230</v>
      </c>
      <c r="I20" s="329"/>
      <c r="J20" s="329"/>
      <c r="K20" s="329"/>
      <c r="L20" s="329"/>
      <c r="M20" s="329"/>
      <c r="N20" s="329"/>
      <c r="O20" s="330"/>
    </row>
    <row r="21" spans="2:15" x14ac:dyDescent="0.25">
      <c r="B21" s="186" t="s">
        <v>519</v>
      </c>
      <c r="C21" s="181">
        <v>42066</v>
      </c>
      <c r="D21" s="327"/>
      <c r="E21" s="182">
        <v>8</v>
      </c>
      <c r="F21" s="130"/>
      <c r="G21" s="328" t="s">
        <v>61</v>
      </c>
      <c r="H21" s="329">
        <v>14022</v>
      </c>
      <c r="I21" s="329">
        <v>14022</v>
      </c>
      <c r="J21" s="329">
        <v>14022</v>
      </c>
      <c r="K21" s="329"/>
      <c r="L21" s="329"/>
      <c r="M21" s="329"/>
      <c r="N21" s="329"/>
      <c r="O21" s="330"/>
    </row>
    <row r="22" spans="2:15" x14ac:dyDescent="0.25">
      <c r="B22" s="186" t="s">
        <v>520</v>
      </c>
      <c r="C22" s="181">
        <v>12915</v>
      </c>
      <c r="D22" s="327"/>
      <c r="E22" s="182">
        <v>8</v>
      </c>
      <c r="F22" s="130"/>
      <c r="G22" s="324" t="s">
        <v>61</v>
      </c>
      <c r="H22" s="329">
        <v>12915</v>
      </c>
      <c r="I22" s="329"/>
      <c r="J22" s="329"/>
      <c r="K22" s="329"/>
      <c r="L22" s="329"/>
      <c r="M22" s="329"/>
      <c r="N22" s="329"/>
      <c r="O22" s="330"/>
    </row>
    <row r="23" spans="2:15" x14ac:dyDescent="0.25">
      <c r="B23" s="186" t="s">
        <v>521</v>
      </c>
      <c r="C23" s="181">
        <v>43050</v>
      </c>
      <c r="D23" s="327"/>
      <c r="E23" s="182">
        <v>8</v>
      </c>
      <c r="F23" s="130"/>
      <c r="G23" s="328" t="s">
        <v>61</v>
      </c>
      <c r="H23" s="329">
        <v>21525</v>
      </c>
      <c r="I23" s="329">
        <v>21525</v>
      </c>
      <c r="J23" s="329"/>
      <c r="K23" s="329"/>
      <c r="L23" s="329"/>
      <c r="M23" s="329"/>
      <c r="N23" s="329"/>
      <c r="O23" s="330"/>
    </row>
    <row r="24" spans="2:15" x14ac:dyDescent="0.25">
      <c r="B24" s="186"/>
      <c r="C24" s="181" t="s">
        <v>61</v>
      </c>
      <c r="D24" s="327"/>
      <c r="E24" s="182"/>
      <c r="F24" s="130"/>
      <c r="G24" s="328" t="s">
        <v>61</v>
      </c>
      <c r="H24" s="329" t="s">
        <v>61</v>
      </c>
      <c r="I24" s="329" t="s">
        <v>61</v>
      </c>
      <c r="J24" s="329" t="s">
        <v>61</v>
      </c>
      <c r="K24" s="329" t="s">
        <v>61</v>
      </c>
      <c r="L24" s="329" t="s">
        <v>61</v>
      </c>
      <c r="M24" s="329" t="s">
        <v>61</v>
      </c>
      <c r="N24" s="329" t="s">
        <v>61</v>
      </c>
      <c r="O24" s="330"/>
    </row>
    <row r="25" spans="2:15" x14ac:dyDescent="0.25">
      <c r="B25" s="186"/>
      <c r="C25" s="181" t="s">
        <v>61</v>
      </c>
      <c r="D25" s="327"/>
      <c r="E25" s="182"/>
      <c r="F25" s="130"/>
      <c r="G25" s="328" t="s">
        <v>61</v>
      </c>
      <c r="H25" s="329" t="s">
        <v>61</v>
      </c>
      <c r="I25" s="329" t="s">
        <v>61</v>
      </c>
      <c r="J25" s="329" t="s">
        <v>61</v>
      </c>
      <c r="K25" s="329" t="s">
        <v>61</v>
      </c>
      <c r="L25" s="329" t="s">
        <v>61</v>
      </c>
      <c r="M25" s="329" t="s">
        <v>61</v>
      </c>
      <c r="N25" s="329" t="s">
        <v>61</v>
      </c>
      <c r="O25" s="330"/>
    </row>
    <row r="26" spans="2:15" x14ac:dyDescent="0.25">
      <c r="B26" s="186"/>
      <c r="C26" s="181" t="s">
        <v>61</v>
      </c>
      <c r="D26" s="327"/>
      <c r="E26" s="182"/>
      <c r="F26" s="130"/>
      <c r="G26" s="328" t="s">
        <v>61</v>
      </c>
      <c r="H26" s="329" t="s">
        <v>61</v>
      </c>
      <c r="I26" s="329" t="s">
        <v>61</v>
      </c>
      <c r="J26" s="329" t="s">
        <v>61</v>
      </c>
      <c r="K26" s="329" t="s">
        <v>61</v>
      </c>
      <c r="L26" s="329" t="s">
        <v>61</v>
      </c>
      <c r="M26" s="329" t="s">
        <v>61</v>
      </c>
      <c r="N26" s="329" t="s">
        <v>61</v>
      </c>
      <c r="O26" s="330"/>
    </row>
    <row r="27" spans="2:15" x14ac:dyDescent="0.25">
      <c r="B27" s="186"/>
      <c r="C27" s="181" t="s">
        <v>61</v>
      </c>
      <c r="D27" s="327"/>
      <c r="E27" s="182"/>
      <c r="F27" s="130"/>
      <c r="G27" s="328" t="s">
        <v>61</v>
      </c>
      <c r="H27" s="329" t="s">
        <v>61</v>
      </c>
      <c r="I27" s="329" t="s">
        <v>61</v>
      </c>
      <c r="J27" s="329" t="s">
        <v>61</v>
      </c>
      <c r="K27" s="329" t="s">
        <v>61</v>
      </c>
      <c r="L27" s="329" t="s">
        <v>61</v>
      </c>
      <c r="M27" s="329" t="s">
        <v>61</v>
      </c>
      <c r="N27" s="329" t="s">
        <v>61</v>
      </c>
      <c r="O27" s="330"/>
    </row>
    <row r="28" spans="2:15" x14ac:dyDescent="0.25">
      <c r="B28" s="186"/>
      <c r="C28" s="181" t="s">
        <v>61</v>
      </c>
      <c r="D28" s="327"/>
      <c r="E28" s="182"/>
      <c r="F28" s="130"/>
      <c r="G28" s="328" t="s">
        <v>61</v>
      </c>
      <c r="H28" s="329" t="s">
        <v>61</v>
      </c>
      <c r="I28" s="329" t="s">
        <v>61</v>
      </c>
      <c r="J28" s="329" t="s">
        <v>61</v>
      </c>
      <c r="K28" s="329" t="s">
        <v>61</v>
      </c>
      <c r="L28" s="329" t="s">
        <v>61</v>
      </c>
      <c r="M28" s="329" t="s">
        <v>61</v>
      </c>
      <c r="N28" s="329" t="s">
        <v>61</v>
      </c>
      <c r="O28" s="330"/>
    </row>
    <row r="29" spans="2:15" x14ac:dyDescent="0.25">
      <c r="B29" s="186"/>
      <c r="C29" s="181" t="s">
        <v>61</v>
      </c>
      <c r="D29" s="327"/>
      <c r="E29" s="182"/>
      <c r="F29" s="130"/>
      <c r="G29" s="328" t="s">
        <v>61</v>
      </c>
      <c r="H29" s="329" t="s">
        <v>61</v>
      </c>
      <c r="I29" s="329" t="s">
        <v>61</v>
      </c>
      <c r="J29" s="329" t="s">
        <v>61</v>
      </c>
      <c r="K29" s="329" t="s">
        <v>61</v>
      </c>
      <c r="L29" s="329" t="s">
        <v>61</v>
      </c>
      <c r="M29" s="329" t="s">
        <v>61</v>
      </c>
      <c r="N29" s="329" t="s">
        <v>61</v>
      </c>
      <c r="O29" s="330"/>
    </row>
    <row r="30" spans="2:15" x14ac:dyDescent="0.25">
      <c r="B30" s="186"/>
      <c r="C30" s="181" t="s">
        <v>61</v>
      </c>
      <c r="D30" s="327"/>
      <c r="E30" s="182"/>
      <c r="F30" s="130"/>
      <c r="G30" s="328" t="s">
        <v>61</v>
      </c>
      <c r="H30" s="329" t="s">
        <v>61</v>
      </c>
      <c r="I30" s="329" t="s">
        <v>61</v>
      </c>
      <c r="J30" s="329" t="s">
        <v>61</v>
      </c>
      <c r="K30" s="329" t="s">
        <v>61</v>
      </c>
      <c r="L30" s="329" t="s">
        <v>61</v>
      </c>
      <c r="M30" s="329" t="s">
        <v>61</v>
      </c>
      <c r="N30" s="329" t="s">
        <v>61</v>
      </c>
      <c r="O30" s="330"/>
    </row>
    <row r="31" spans="2:15" x14ac:dyDescent="0.25">
      <c r="B31" s="186"/>
      <c r="C31" s="181" t="s">
        <v>61</v>
      </c>
      <c r="D31" s="327"/>
      <c r="E31" s="182"/>
      <c r="F31" s="130"/>
      <c r="G31" s="328" t="s">
        <v>61</v>
      </c>
      <c r="H31" s="329" t="s">
        <v>61</v>
      </c>
      <c r="I31" s="329" t="s">
        <v>61</v>
      </c>
      <c r="J31" s="329" t="s">
        <v>61</v>
      </c>
      <c r="K31" s="329" t="s">
        <v>61</v>
      </c>
      <c r="L31" s="329" t="s">
        <v>61</v>
      </c>
      <c r="M31" s="329" t="s">
        <v>61</v>
      </c>
      <c r="N31" s="329" t="s">
        <v>61</v>
      </c>
      <c r="O31" s="330"/>
    </row>
    <row r="32" spans="2:15" x14ac:dyDescent="0.25">
      <c r="B32" s="186"/>
      <c r="C32" s="181" t="s">
        <v>61</v>
      </c>
      <c r="D32" s="327"/>
      <c r="E32" s="182"/>
      <c r="F32" s="130"/>
      <c r="G32" s="328" t="s">
        <v>61</v>
      </c>
      <c r="H32" s="329" t="s">
        <v>61</v>
      </c>
      <c r="I32" s="329" t="s">
        <v>61</v>
      </c>
      <c r="J32" s="329" t="s">
        <v>61</v>
      </c>
      <c r="K32" s="329" t="s">
        <v>61</v>
      </c>
      <c r="L32" s="329" t="s">
        <v>61</v>
      </c>
      <c r="M32" s="329" t="s">
        <v>61</v>
      </c>
      <c r="N32" s="329" t="s">
        <v>61</v>
      </c>
      <c r="O32" s="330"/>
    </row>
    <row r="33" spans="2:15" x14ac:dyDescent="0.25">
      <c r="B33" s="186"/>
      <c r="C33" s="181" t="s">
        <v>61</v>
      </c>
      <c r="D33" s="327"/>
      <c r="E33" s="182"/>
      <c r="F33" s="130"/>
      <c r="G33" s="328" t="s">
        <v>61</v>
      </c>
      <c r="H33" s="329" t="s">
        <v>61</v>
      </c>
      <c r="I33" s="329" t="s">
        <v>61</v>
      </c>
      <c r="J33" s="329" t="s">
        <v>61</v>
      </c>
      <c r="K33" s="329" t="s">
        <v>61</v>
      </c>
      <c r="L33" s="329" t="s">
        <v>61</v>
      </c>
      <c r="M33" s="329" t="s">
        <v>61</v>
      </c>
      <c r="N33" s="329" t="s">
        <v>61</v>
      </c>
      <c r="O33" s="330"/>
    </row>
    <row r="34" spans="2:15" x14ac:dyDescent="0.25">
      <c r="B34" s="186"/>
      <c r="C34" s="181" t="s">
        <v>61</v>
      </c>
      <c r="D34" s="327"/>
      <c r="E34" s="182"/>
      <c r="F34" s="130"/>
      <c r="G34" s="328" t="s">
        <v>61</v>
      </c>
      <c r="H34" s="329" t="s">
        <v>61</v>
      </c>
      <c r="I34" s="329" t="s">
        <v>61</v>
      </c>
      <c r="J34" s="329" t="s">
        <v>61</v>
      </c>
      <c r="K34" s="329" t="s">
        <v>61</v>
      </c>
      <c r="L34" s="329" t="s">
        <v>61</v>
      </c>
      <c r="M34" s="329" t="s">
        <v>61</v>
      </c>
      <c r="N34" s="329" t="s">
        <v>61</v>
      </c>
      <c r="O34" s="330"/>
    </row>
    <row r="35" spans="2:15" x14ac:dyDescent="0.25">
      <c r="B35" s="186"/>
      <c r="C35" s="181" t="s">
        <v>61</v>
      </c>
      <c r="D35" s="327"/>
      <c r="E35" s="182"/>
      <c r="F35" s="130"/>
      <c r="G35" s="328" t="s">
        <v>61</v>
      </c>
      <c r="H35" s="329" t="s">
        <v>61</v>
      </c>
      <c r="I35" s="329" t="s">
        <v>61</v>
      </c>
      <c r="J35" s="329" t="s">
        <v>61</v>
      </c>
      <c r="K35" s="329" t="s">
        <v>61</v>
      </c>
      <c r="L35" s="329" t="s">
        <v>61</v>
      </c>
      <c r="M35" s="329" t="s">
        <v>61</v>
      </c>
      <c r="N35" s="329" t="s">
        <v>61</v>
      </c>
      <c r="O35" s="330"/>
    </row>
    <row r="36" spans="2:15" x14ac:dyDescent="0.25">
      <c r="B36" s="186"/>
      <c r="C36" s="181" t="s">
        <v>61</v>
      </c>
      <c r="D36" s="327"/>
      <c r="E36" s="182"/>
      <c r="F36" s="130"/>
      <c r="G36" s="328" t="s">
        <v>61</v>
      </c>
      <c r="H36" s="329" t="s">
        <v>61</v>
      </c>
      <c r="I36" s="329" t="s">
        <v>61</v>
      </c>
      <c r="J36" s="329" t="s">
        <v>61</v>
      </c>
      <c r="K36" s="329" t="s">
        <v>61</v>
      </c>
      <c r="L36" s="329" t="s">
        <v>61</v>
      </c>
      <c r="M36" s="329" t="s">
        <v>61</v>
      </c>
      <c r="N36" s="329" t="s">
        <v>61</v>
      </c>
      <c r="O36" s="330"/>
    </row>
    <row r="37" spans="2:15" x14ac:dyDescent="0.25">
      <c r="B37" s="186"/>
      <c r="C37" s="181" t="s">
        <v>61</v>
      </c>
      <c r="D37" s="327"/>
      <c r="E37" s="182"/>
      <c r="F37" s="130"/>
      <c r="G37" s="328" t="s">
        <v>61</v>
      </c>
      <c r="H37" s="329" t="s">
        <v>61</v>
      </c>
      <c r="I37" s="329" t="s">
        <v>61</v>
      </c>
      <c r="J37" s="329" t="s">
        <v>61</v>
      </c>
      <c r="K37" s="329" t="s">
        <v>61</v>
      </c>
      <c r="L37" s="329" t="s">
        <v>61</v>
      </c>
      <c r="M37" s="329" t="s">
        <v>61</v>
      </c>
      <c r="N37" s="329" t="s">
        <v>61</v>
      </c>
      <c r="O37" s="330"/>
    </row>
    <row r="38" spans="2:15" x14ac:dyDescent="0.25">
      <c r="B38" s="186"/>
      <c r="C38" s="181" t="s">
        <v>61</v>
      </c>
      <c r="D38" s="327"/>
      <c r="E38" s="182"/>
      <c r="F38" s="130"/>
      <c r="G38" s="328" t="s">
        <v>61</v>
      </c>
      <c r="H38" s="329" t="s">
        <v>61</v>
      </c>
      <c r="I38" s="329" t="s">
        <v>61</v>
      </c>
      <c r="J38" s="329" t="s">
        <v>61</v>
      </c>
      <c r="K38" s="329" t="s">
        <v>61</v>
      </c>
      <c r="L38" s="329" t="s">
        <v>61</v>
      </c>
      <c r="M38" s="329" t="s">
        <v>61</v>
      </c>
      <c r="N38" s="329" t="s">
        <v>61</v>
      </c>
      <c r="O38" s="330"/>
    </row>
    <row r="39" spans="2:15" x14ac:dyDescent="0.25">
      <c r="B39" s="186"/>
      <c r="C39" s="181" t="s">
        <v>61</v>
      </c>
      <c r="D39" s="327"/>
      <c r="E39" s="182"/>
      <c r="F39" s="130"/>
      <c r="G39" s="328" t="s">
        <v>61</v>
      </c>
      <c r="H39" s="329" t="s">
        <v>61</v>
      </c>
      <c r="I39" s="329" t="s">
        <v>61</v>
      </c>
      <c r="J39" s="329" t="s">
        <v>61</v>
      </c>
      <c r="K39" s="329" t="s">
        <v>61</v>
      </c>
      <c r="L39" s="329" t="s">
        <v>61</v>
      </c>
      <c r="M39" s="329" t="s">
        <v>61</v>
      </c>
      <c r="N39" s="329" t="s">
        <v>61</v>
      </c>
      <c r="O39" s="330"/>
    </row>
    <row r="40" spans="2:15" x14ac:dyDescent="0.25">
      <c r="B40" s="186"/>
      <c r="C40" s="181"/>
      <c r="D40" s="327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27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27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3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6" spans="2:15" ht="27" customHeight="1" x14ac:dyDescent="0.25">
      <c r="B46" s="29" t="s">
        <v>450</v>
      </c>
      <c r="C46" s="43"/>
      <c r="D46" s="43"/>
      <c r="E46" s="30"/>
      <c r="F46" s="30"/>
      <c r="G46" s="306"/>
      <c r="H46" s="306"/>
      <c r="I46" s="306"/>
      <c r="J46" s="306"/>
      <c r="K46" s="306"/>
      <c r="L46" s="306"/>
      <c r="M46" s="306"/>
      <c r="N46" s="306"/>
      <c r="O46" s="307"/>
    </row>
    <row r="47" spans="2:15" ht="4.9000000000000004" customHeight="1" x14ac:dyDescent="0.25">
      <c r="B47" s="24"/>
      <c r="O47" s="23"/>
    </row>
    <row r="48" spans="2:15" s="1" customFormat="1" ht="30" customHeight="1" x14ac:dyDescent="0.25">
      <c r="B48" s="4" t="s">
        <v>451</v>
      </c>
      <c r="C48" s="132"/>
      <c r="D48" s="132"/>
      <c r="E48" s="132"/>
      <c r="F48" s="132"/>
      <c r="G48" s="306">
        <v>2023</v>
      </c>
      <c r="H48" s="306">
        <f t="shared" ref="H48:N48" si="1">+G48+1</f>
        <v>2024</v>
      </c>
      <c r="I48" s="306">
        <f t="shared" si="1"/>
        <v>2025</v>
      </c>
      <c r="J48" s="306">
        <f t="shared" si="1"/>
        <v>2026</v>
      </c>
      <c r="K48" s="306">
        <f t="shared" si="1"/>
        <v>2027</v>
      </c>
      <c r="L48" s="306">
        <f t="shared" si="1"/>
        <v>2028</v>
      </c>
      <c r="M48" s="306">
        <f t="shared" si="1"/>
        <v>2029</v>
      </c>
      <c r="N48" s="306">
        <f t="shared" si="1"/>
        <v>2030</v>
      </c>
      <c r="O48" s="302" t="s">
        <v>449</v>
      </c>
    </row>
    <row r="49" spans="2:15" s="1" customFormat="1" ht="4.9000000000000004" customHeight="1" x14ac:dyDescent="0.25">
      <c r="B49" s="17"/>
      <c r="O49" s="6"/>
    </row>
    <row r="50" spans="2:15" s="1" customFormat="1" x14ac:dyDescent="0.25">
      <c r="B50" s="31" t="s">
        <v>388</v>
      </c>
      <c r="G50" s="310">
        <f t="shared" ref="G50:O50" si="2">SUM(G53:G88)</f>
        <v>0</v>
      </c>
      <c r="H50" s="310">
        <f t="shared" si="2"/>
        <v>0</v>
      </c>
      <c r="I50" s="310">
        <f t="shared" si="2"/>
        <v>0</v>
      </c>
      <c r="J50" s="310">
        <f t="shared" si="2"/>
        <v>0</v>
      </c>
      <c r="K50" s="310">
        <f t="shared" si="2"/>
        <v>0</v>
      </c>
      <c r="L50" s="310">
        <f t="shared" si="2"/>
        <v>0</v>
      </c>
      <c r="M50" s="310">
        <f t="shared" si="2"/>
        <v>0</v>
      </c>
      <c r="N50" s="310">
        <f t="shared" si="2"/>
        <v>0</v>
      </c>
      <c r="O50" s="311">
        <f t="shared" si="2"/>
        <v>0</v>
      </c>
    </row>
    <row r="51" spans="2:15" s="1" customFormat="1" ht="3" customHeight="1" x14ac:dyDescent="0.25">
      <c r="B51" s="14"/>
      <c r="G51" s="21"/>
      <c r="H51" s="21"/>
      <c r="I51" s="21"/>
      <c r="J51" s="21"/>
      <c r="K51" s="21"/>
      <c r="L51" s="21"/>
      <c r="M51" s="21"/>
      <c r="N51" s="21"/>
      <c r="O51" s="33"/>
    </row>
    <row r="52" spans="2:15" s="1" customFormat="1" x14ac:dyDescent="0.25">
      <c r="B52" s="5" t="s">
        <v>389</v>
      </c>
      <c r="G52"/>
      <c r="N52" s="21"/>
      <c r="O52" s="33"/>
    </row>
    <row r="53" spans="2:15" s="1" customFormat="1" x14ac:dyDescent="0.25">
      <c r="B53" s="102"/>
      <c r="G53" s="70"/>
      <c r="H53" s="70"/>
      <c r="I53" s="70"/>
      <c r="J53" s="70"/>
      <c r="K53" s="70"/>
      <c r="L53" s="70"/>
      <c r="M53" s="70"/>
      <c r="N53" s="70"/>
      <c r="O53" s="103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0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4"/>
      <c r="G87" s="71"/>
      <c r="H87" s="71"/>
      <c r="I87" s="71"/>
      <c r="J87" s="71"/>
      <c r="K87" s="71"/>
      <c r="L87" s="71"/>
      <c r="M87" s="71"/>
      <c r="N87" s="71"/>
      <c r="O87" s="105"/>
    </row>
    <row r="88" spans="2:15" s="1" customFormat="1" x14ac:dyDescent="0.25">
      <c r="B88" s="106"/>
      <c r="G88" s="72"/>
      <c r="H88" s="72"/>
      <c r="I88" s="72"/>
      <c r="J88" s="72"/>
      <c r="K88" s="72"/>
      <c r="L88" s="72"/>
      <c r="M88" s="72"/>
      <c r="N88" s="72"/>
      <c r="O88" s="107"/>
    </row>
    <row r="89" spans="2:15" s="1" customFormat="1" ht="4.9000000000000004" customHeight="1" x14ac:dyDescent="0.25">
      <c r="B89" s="31"/>
      <c r="G89" s="21"/>
      <c r="H89" s="21"/>
      <c r="I89" s="21"/>
      <c r="J89" s="21"/>
      <c r="K89" s="21"/>
      <c r="L89" s="21"/>
      <c r="M89" s="21"/>
      <c r="N89" s="21"/>
      <c r="O89" s="33"/>
    </row>
    <row r="90" spans="2:15" s="1" customFormat="1" x14ac:dyDescent="0.25">
      <c r="B90" s="31" t="s">
        <v>390</v>
      </c>
      <c r="G90" s="310">
        <f t="shared" ref="G90:N90" si="3">SUM(G91:G96,G133:G139,G141:G142)</f>
        <v>0</v>
      </c>
      <c r="H90" s="310">
        <f t="shared" si="3"/>
        <v>1085.7603256061495</v>
      </c>
      <c r="I90" s="310">
        <f t="shared" si="3"/>
        <v>1088.215454003094</v>
      </c>
      <c r="J90" s="310">
        <f t="shared" si="3"/>
        <v>1091.6984807632866</v>
      </c>
      <c r="K90" s="310">
        <f t="shared" si="3"/>
        <v>1106.2328946172961</v>
      </c>
      <c r="L90" s="310">
        <f t="shared" si="3"/>
        <v>1154.3443308603848</v>
      </c>
      <c r="M90" s="310">
        <f t="shared" si="3"/>
        <v>1234.7989039720596</v>
      </c>
      <c r="N90" s="310">
        <f t="shared" si="3"/>
        <v>2348.697123720081</v>
      </c>
      <c r="O90" s="311"/>
    </row>
    <row r="91" spans="2:15" s="1" customFormat="1" x14ac:dyDescent="0.25">
      <c r="B91" s="5" t="s">
        <v>391</v>
      </c>
      <c r="E91"/>
      <c r="G91" s="72"/>
      <c r="H91" s="72">
        <v>427.10149999999999</v>
      </c>
      <c r="I91" s="72">
        <v>427.10149999999999</v>
      </c>
      <c r="J91" s="72">
        <v>427.10149999999999</v>
      </c>
      <c r="K91" s="72">
        <v>427.10149999999999</v>
      </c>
      <c r="L91" s="72">
        <v>427.10149999999999</v>
      </c>
      <c r="M91" s="72">
        <v>445.25986654500502</v>
      </c>
      <c r="N91" s="70">
        <v>638.91099999999994</v>
      </c>
      <c r="O91" s="103"/>
    </row>
    <row r="92" spans="2:15" s="1" customFormat="1" x14ac:dyDescent="0.25">
      <c r="B92" s="5" t="s">
        <v>392</v>
      </c>
      <c r="G92" s="72"/>
      <c r="H92" s="72">
        <v>335.08510000000001</v>
      </c>
      <c r="I92" s="72">
        <v>335.08510000000001</v>
      </c>
      <c r="J92" s="72">
        <v>335.08510000000001</v>
      </c>
      <c r="K92" s="72">
        <v>335.08510000000001</v>
      </c>
      <c r="L92" s="72">
        <v>349.05309938286899</v>
      </c>
      <c r="M92" s="72">
        <v>369.79970108334862</v>
      </c>
      <c r="N92" s="71">
        <v>528.21299999999997</v>
      </c>
      <c r="O92" s="105"/>
    </row>
    <row r="93" spans="2:15" s="1" customFormat="1" x14ac:dyDescent="0.25">
      <c r="B93" s="5" t="s">
        <v>393</v>
      </c>
      <c r="G93" s="72"/>
      <c r="H93" s="72">
        <v>203.4879</v>
      </c>
      <c r="I93" s="72">
        <v>204.05539083848149</v>
      </c>
      <c r="J93" s="72">
        <v>205.8300884591446</v>
      </c>
      <c r="K93" s="72">
        <v>218.65617317362489</v>
      </c>
      <c r="L93" s="72">
        <v>251.09128089431539</v>
      </c>
      <c r="M93" s="72">
        <v>290.96913431328892</v>
      </c>
      <c r="N93" s="72">
        <v>868.60199999999986</v>
      </c>
      <c r="O93" s="107"/>
    </row>
    <row r="94" spans="2:15" s="1" customFormat="1" x14ac:dyDescent="0.25">
      <c r="B94" s="50" t="s">
        <v>394</v>
      </c>
      <c r="O94" s="6"/>
    </row>
    <row r="95" spans="2:15" s="1" customFormat="1" ht="3" customHeight="1" x14ac:dyDescent="0.25">
      <c r="B95" s="14"/>
      <c r="G95" s="21"/>
      <c r="H95" s="21"/>
      <c r="I95" s="21"/>
      <c r="J95" s="21"/>
      <c r="K95" s="21"/>
      <c r="L95" s="21"/>
      <c r="M95" s="21"/>
      <c r="N95" s="21"/>
      <c r="O95" s="33"/>
    </row>
    <row r="96" spans="2:15" s="1" customFormat="1" x14ac:dyDescent="0.25">
      <c r="B96" s="34" t="s">
        <v>389</v>
      </c>
      <c r="E96"/>
      <c r="G96" s="310">
        <f t="shared" ref="G96:O96" si="4">SUM(G97:G132)</f>
        <v>0</v>
      </c>
      <c r="H96" s="310">
        <f t="shared" si="4"/>
        <v>0</v>
      </c>
      <c r="I96" s="310">
        <f t="shared" si="4"/>
        <v>0</v>
      </c>
      <c r="J96" s="310">
        <f t="shared" si="4"/>
        <v>0</v>
      </c>
      <c r="K96" s="310">
        <f t="shared" si="4"/>
        <v>0</v>
      </c>
      <c r="L96" s="310">
        <f t="shared" si="4"/>
        <v>0</v>
      </c>
      <c r="M96" s="310">
        <f t="shared" si="4"/>
        <v>0</v>
      </c>
      <c r="N96" s="310">
        <f t="shared" si="4"/>
        <v>0</v>
      </c>
      <c r="O96" s="311">
        <f t="shared" si="4"/>
        <v>0</v>
      </c>
    </row>
    <row r="97" spans="2:15" s="1" customFormat="1" x14ac:dyDescent="0.25">
      <c r="B97" s="335">
        <f t="shared" ref="B97:B132" si="5">B53</f>
        <v>0</v>
      </c>
      <c r="G97" s="70"/>
      <c r="H97" s="70">
        <v>0</v>
      </c>
      <c r="I97" s="70">
        <v>0</v>
      </c>
      <c r="J97" s="70">
        <v>0</v>
      </c>
      <c r="K97" s="70">
        <v>0</v>
      </c>
      <c r="L97" s="70">
        <v>0</v>
      </c>
      <c r="M97" s="70">
        <v>0</v>
      </c>
      <c r="N97" s="70">
        <v>0</v>
      </c>
      <c r="O97" s="103"/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6">
        <f t="shared" si="5"/>
        <v>0</v>
      </c>
      <c r="G131" s="71"/>
      <c r="H131" s="71"/>
      <c r="I131" s="71"/>
      <c r="J131" s="71"/>
      <c r="K131" s="71"/>
      <c r="L131" s="71"/>
      <c r="M131" s="71"/>
      <c r="N131" s="71"/>
      <c r="O131" s="105"/>
    </row>
    <row r="132" spans="2:15" s="1" customFormat="1" x14ac:dyDescent="0.25">
      <c r="B132" s="337">
        <f t="shared" si="5"/>
        <v>0</v>
      </c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395</v>
      </c>
      <c r="E133"/>
      <c r="G133" s="72"/>
      <c r="H133" s="72">
        <v>16.960690054398391</v>
      </c>
      <c r="I133" s="72">
        <v>17.987268378665327</v>
      </c>
      <c r="J133" s="72">
        <v>19.013846702932263</v>
      </c>
      <c r="K133" s="72">
        <v>20.040425027199198</v>
      </c>
      <c r="L133" s="72">
        <v>21.067003351466138</v>
      </c>
      <c r="M133" s="72">
        <v>22.093581675733073</v>
      </c>
      <c r="N133" s="71">
        <v>197.70638132819386</v>
      </c>
      <c r="O133" s="105"/>
    </row>
    <row r="134" spans="2:15" s="1" customFormat="1" x14ac:dyDescent="0.25">
      <c r="B134" s="5" t="s">
        <v>396</v>
      </c>
      <c r="G134" s="72"/>
      <c r="H134" s="72">
        <v>86.603999999999999</v>
      </c>
      <c r="I134" s="72">
        <v>86.603999999999999</v>
      </c>
      <c r="J134" s="72">
        <v>86.603999999999999</v>
      </c>
      <c r="K134" s="72">
        <v>86.603999999999999</v>
      </c>
      <c r="L134" s="72">
        <v>86.603999999999999</v>
      </c>
      <c r="M134" s="72">
        <v>86.603999999999999</v>
      </c>
      <c r="N134" s="71">
        <v>86.603999999999999</v>
      </c>
      <c r="O134" s="105"/>
    </row>
    <row r="135" spans="2:15" s="1" customFormat="1" x14ac:dyDescent="0.25">
      <c r="B135" s="5" t="s">
        <v>397</v>
      </c>
      <c r="G135" s="72"/>
      <c r="H135" s="72">
        <v>0</v>
      </c>
      <c r="I135" s="72">
        <v>0</v>
      </c>
      <c r="J135" s="72">
        <v>0</v>
      </c>
      <c r="K135" s="72">
        <v>0</v>
      </c>
      <c r="L135" s="72">
        <v>0</v>
      </c>
      <c r="M135" s="72">
        <v>0</v>
      </c>
      <c r="N135" s="71">
        <v>0</v>
      </c>
      <c r="O135" s="105"/>
    </row>
    <row r="136" spans="2:15" s="1" customFormat="1" x14ac:dyDescent="0.25">
      <c r="B136" s="5" t="s">
        <v>398</v>
      </c>
      <c r="G136" s="72"/>
      <c r="H136" s="72">
        <v>0.64132850757510407</v>
      </c>
      <c r="I136" s="72">
        <v>1.2826570151502081</v>
      </c>
      <c r="J136" s="72">
        <v>1.9239855227253122</v>
      </c>
      <c r="K136" s="72">
        <v>2.5653140303004163</v>
      </c>
      <c r="L136" s="72">
        <v>3.2066425378755206</v>
      </c>
      <c r="M136" s="72">
        <v>3.8479710454506244</v>
      </c>
      <c r="N136" s="71">
        <v>4.4892995530257283</v>
      </c>
      <c r="O136" s="105"/>
    </row>
    <row r="137" spans="2:15" s="1" customFormat="1" x14ac:dyDescent="0.25">
      <c r="B137" s="5" t="s">
        <v>399</v>
      </c>
      <c r="G137" s="72"/>
      <c r="H137" s="72">
        <v>15.219884736488956</v>
      </c>
      <c r="I137" s="72">
        <v>15.399193155422688</v>
      </c>
      <c r="J137" s="72">
        <v>15.399193155422688</v>
      </c>
      <c r="K137" s="72">
        <v>15.399193155422688</v>
      </c>
      <c r="L137" s="72">
        <v>15.399193155422688</v>
      </c>
      <c r="M137" s="72">
        <v>15.399193155422688</v>
      </c>
      <c r="N137" s="71">
        <v>15.399193155422688</v>
      </c>
      <c r="O137" s="105"/>
    </row>
    <row r="138" spans="2:15" s="1" customFormat="1" x14ac:dyDescent="0.25">
      <c r="B138" s="5" t="s">
        <v>400</v>
      </c>
      <c r="G138" s="72"/>
      <c r="H138" s="72">
        <v>0.11742230768724582</v>
      </c>
      <c r="I138" s="72">
        <v>0.15784461537449165</v>
      </c>
      <c r="J138" s="72">
        <v>0.19826692306173749</v>
      </c>
      <c r="K138" s="72">
        <v>0.23868923074898332</v>
      </c>
      <c r="L138" s="72">
        <v>0.27911153843622916</v>
      </c>
      <c r="M138" s="72">
        <v>0.28295615381072081</v>
      </c>
      <c r="N138" s="71">
        <v>0.28295615381072081</v>
      </c>
      <c r="O138" s="105"/>
    </row>
    <row r="139" spans="2:15" s="1" customFormat="1" x14ac:dyDescent="0.25">
      <c r="B139" s="5" t="s">
        <v>401</v>
      </c>
      <c r="G139" s="72"/>
      <c r="H139" s="72">
        <v>0</v>
      </c>
      <c r="I139" s="72">
        <v>0</v>
      </c>
      <c r="J139" s="72">
        <v>0</v>
      </c>
      <c r="K139" s="72">
        <v>0</v>
      </c>
      <c r="L139" s="72">
        <v>0</v>
      </c>
      <c r="M139" s="72">
        <v>0</v>
      </c>
      <c r="N139" s="72">
        <v>0</v>
      </c>
      <c r="O139" s="107"/>
    </row>
    <row r="140" spans="2:15" s="1" customFormat="1" x14ac:dyDescent="0.25">
      <c r="B140" s="50" t="s">
        <v>72</v>
      </c>
      <c r="G140" s="21"/>
      <c r="H140" s="21"/>
      <c r="I140" s="21"/>
      <c r="J140" s="21"/>
      <c r="K140" s="21"/>
      <c r="L140" s="21"/>
      <c r="M140" s="21"/>
      <c r="N140" s="21"/>
      <c r="O140" s="33"/>
    </row>
    <row r="141" spans="2:15" s="1" customFormat="1" x14ac:dyDescent="0.25">
      <c r="B141" s="338" t="s">
        <v>422</v>
      </c>
      <c r="G141" s="70"/>
      <c r="H141" s="71">
        <v>0.54249999999999998</v>
      </c>
      <c r="I141" s="71">
        <v>0.54249999999999998</v>
      </c>
      <c r="J141" s="71">
        <v>0.54249999999999998</v>
      </c>
      <c r="K141" s="71">
        <v>0.54249999999999998</v>
      </c>
      <c r="L141" s="71">
        <v>0.54249999999999998</v>
      </c>
      <c r="M141" s="71">
        <v>0.54249999999999998</v>
      </c>
      <c r="N141" s="71">
        <v>8.4892935296283536</v>
      </c>
      <c r="O141" s="103"/>
    </row>
    <row r="142" spans="2:15" s="1" customFormat="1" x14ac:dyDescent="0.25">
      <c r="B142" s="313"/>
      <c r="G142" s="71"/>
      <c r="H142" s="71"/>
      <c r="I142" s="71"/>
      <c r="J142" s="71"/>
      <c r="K142" s="71"/>
      <c r="L142" s="71"/>
      <c r="M142" s="71"/>
      <c r="N142" s="72"/>
      <c r="O142" s="107"/>
    </row>
    <row r="143" spans="2:15" s="1" customFormat="1" x14ac:dyDescent="0.25">
      <c r="B143" s="45"/>
      <c r="G143" s="21"/>
      <c r="H143" s="21"/>
      <c r="I143" s="21"/>
      <c r="J143" s="21"/>
      <c r="K143" s="21"/>
      <c r="L143" s="21"/>
      <c r="M143" s="21"/>
      <c r="N143" s="21"/>
      <c r="O143" s="33"/>
    </row>
    <row r="144" spans="2:15" s="1" customFormat="1" x14ac:dyDescent="0.25">
      <c r="B144" s="31" t="s">
        <v>402</v>
      </c>
      <c r="G144" s="21"/>
      <c r="H144" s="21"/>
      <c r="I144" s="21"/>
      <c r="J144" s="21"/>
      <c r="K144" s="21"/>
      <c r="L144" s="21"/>
      <c r="M144" s="21"/>
      <c r="N144" s="21"/>
      <c r="O144" s="33"/>
    </row>
    <row r="145" spans="1:16" s="1" customFormat="1" ht="7.9" customHeight="1" x14ac:dyDescent="0.25">
      <c r="B145" s="31"/>
      <c r="G145" s="21"/>
      <c r="H145" s="21"/>
      <c r="I145" s="21"/>
      <c r="J145" s="21"/>
      <c r="K145" s="21"/>
      <c r="L145" s="21"/>
      <c r="M145" s="21"/>
      <c r="N145" s="21"/>
      <c r="O145" s="33"/>
    </row>
    <row r="146" spans="1:16" s="1" customFormat="1" x14ac:dyDescent="0.25">
      <c r="B146" s="32" t="s">
        <v>466</v>
      </c>
      <c r="G146" s="21"/>
      <c r="H146" s="21"/>
      <c r="I146" s="21"/>
      <c r="J146" s="21"/>
      <c r="K146" s="21"/>
      <c r="L146" s="21"/>
      <c r="M146" s="21"/>
      <c r="N146" s="21"/>
      <c r="O146" s="33"/>
    </row>
    <row r="147" spans="1:16" s="1" customFormat="1" x14ac:dyDescent="0.25">
      <c r="B147" s="34" t="s">
        <v>491</v>
      </c>
      <c r="G147" s="70"/>
      <c r="H147" s="70"/>
      <c r="I147" s="70"/>
      <c r="J147" s="70"/>
      <c r="K147" s="70"/>
      <c r="L147" s="70"/>
      <c r="M147" s="70"/>
      <c r="N147" s="70"/>
      <c r="O147" s="103"/>
    </row>
    <row r="148" spans="1:16" s="1" customFormat="1" x14ac:dyDescent="0.25">
      <c r="B148" s="34" t="s">
        <v>492</v>
      </c>
      <c r="G148" s="70"/>
      <c r="H148" s="70"/>
      <c r="I148" s="70"/>
      <c r="J148" s="70"/>
      <c r="K148" s="70"/>
      <c r="L148" s="70"/>
      <c r="M148" s="70"/>
      <c r="N148" s="188"/>
      <c r="O148" s="189"/>
    </row>
    <row r="149" spans="1:16" s="1" customFormat="1" ht="4.9000000000000004" customHeight="1" x14ac:dyDescent="0.25">
      <c r="B149" s="34"/>
      <c r="G149" s="21"/>
      <c r="H149" s="21"/>
      <c r="I149" s="21"/>
      <c r="J149" s="21"/>
      <c r="K149" s="21"/>
      <c r="L149" s="21"/>
      <c r="M149" s="21"/>
      <c r="N149" s="21"/>
      <c r="O149" s="33"/>
    </row>
    <row r="150" spans="1:16" s="1" customFormat="1" x14ac:dyDescent="0.25">
      <c r="B150" s="32" t="s">
        <v>472</v>
      </c>
      <c r="G150" s="21"/>
      <c r="H150" s="21"/>
      <c r="I150" s="21"/>
      <c r="J150" s="21"/>
      <c r="K150" s="21"/>
      <c r="L150" s="21"/>
      <c r="M150" s="21"/>
      <c r="N150" s="21"/>
      <c r="O150" s="33"/>
    </row>
    <row r="151" spans="1:16" s="1" customFormat="1" x14ac:dyDescent="0.25">
      <c r="B151" s="34" t="s">
        <v>491</v>
      </c>
      <c r="G151" s="70"/>
      <c r="H151" s="70"/>
      <c r="I151" s="70"/>
      <c r="J151" s="70"/>
      <c r="K151" s="70"/>
      <c r="L151" s="70"/>
      <c r="M151" s="70"/>
      <c r="N151" s="70"/>
      <c r="O151" s="103"/>
    </row>
    <row r="152" spans="1:16" s="1" customFormat="1" x14ac:dyDescent="0.25">
      <c r="B152" s="34" t="s">
        <v>492</v>
      </c>
      <c r="G152" s="70"/>
      <c r="H152" s="70"/>
      <c r="I152" s="70"/>
      <c r="J152" s="70"/>
      <c r="K152" s="70"/>
      <c r="L152" s="70"/>
      <c r="M152" s="70"/>
      <c r="N152" s="188"/>
      <c r="O152" s="189"/>
    </row>
    <row r="153" spans="1:16" s="1" customFormat="1" x14ac:dyDescent="0.25">
      <c r="B153" s="108"/>
      <c r="C153" s="26"/>
      <c r="D153" s="26"/>
      <c r="E153" s="26"/>
      <c r="F153" s="26"/>
      <c r="G153" s="109"/>
      <c r="H153" s="109"/>
      <c r="I153" s="109"/>
      <c r="J153" s="109"/>
      <c r="K153" s="109"/>
      <c r="L153" s="109"/>
      <c r="M153" s="109"/>
      <c r="N153" s="109"/>
      <c r="O153" s="110"/>
    </row>
    <row r="154" spans="1:16" s="1" customFormat="1" x14ac:dyDescent="0.25">
      <c r="B154" s="114"/>
      <c r="C154" s="28"/>
      <c r="D154" s="28"/>
      <c r="E154" s="28"/>
      <c r="F154" s="28"/>
      <c r="G154" s="114"/>
      <c r="H154" s="114"/>
      <c r="I154" s="114"/>
      <c r="J154" s="114"/>
      <c r="K154" s="114"/>
      <c r="L154" s="114"/>
      <c r="M154" s="114"/>
      <c r="N154" s="114"/>
      <c r="O154" s="114"/>
    </row>
    <row r="156" spans="1:16" x14ac:dyDescent="0.25">
      <c r="A156" t="s">
        <v>357</v>
      </c>
      <c r="B156" t="s">
        <v>357</v>
      </c>
      <c r="C156" t="s">
        <v>357</v>
      </c>
      <c r="D156" t="s">
        <v>357</v>
      </c>
      <c r="E156" t="s">
        <v>357</v>
      </c>
      <c r="F156" t="s">
        <v>357</v>
      </c>
      <c r="G156" t="s">
        <v>357</v>
      </c>
      <c r="H156" t="s">
        <v>357</v>
      </c>
      <c r="I156" t="s">
        <v>357</v>
      </c>
      <c r="J156" t="s">
        <v>357</v>
      </c>
      <c r="K156" t="s">
        <v>357</v>
      </c>
      <c r="L156" t="s">
        <v>357</v>
      </c>
      <c r="M156" t="s">
        <v>357</v>
      </c>
      <c r="N156" t="s">
        <v>357</v>
      </c>
      <c r="O156" t="s">
        <v>357</v>
      </c>
      <c r="P156" t="s">
        <v>357</v>
      </c>
    </row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3:B88" xr:uid="{00000000-0002-0000-1D00-000000000000}">
      <formula1>Municípios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theme="9"/>
  </sheetPr>
  <dimension ref="A2:P155"/>
  <sheetViews>
    <sheetView showGridLines="0" zoomScale="85" zoomScaleNormal="85" workbookViewId="0">
      <pane ySplit="3" topLeftCell="A126" activePane="bottomLeft" state="frozen"/>
      <selection activeCell="C157" sqref="C157"/>
      <selection pane="bottomLeft" activeCell="B142" sqref="B142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2" spans="2:15" s="2" customFormat="1" ht="30" customHeight="1" x14ac:dyDescent="0.25">
      <c r="B2" s="285" t="s">
        <v>441</v>
      </c>
      <c r="C2" s="284"/>
      <c r="D2" s="389" t="s">
        <v>522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 t="s">
        <v>523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 t="s">
        <v>524</v>
      </c>
      <c r="C19" s="179">
        <v>24600</v>
      </c>
      <c r="D19" s="323"/>
      <c r="E19" s="351" t="s">
        <v>490</v>
      </c>
      <c r="F19" s="129"/>
      <c r="G19" s="324" t="s">
        <v>61</v>
      </c>
      <c r="H19" s="324">
        <v>24600</v>
      </c>
      <c r="I19" s="324" t="s">
        <v>61</v>
      </c>
      <c r="J19" s="324" t="s">
        <v>61</v>
      </c>
      <c r="K19" s="324" t="s">
        <v>61</v>
      </c>
      <c r="L19" s="324" t="s">
        <v>61</v>
      </c>
      <c r="M19" s="325" t="s">
        <v>61</v>
      </c>
      <c r="N19" s="325" t="s">
        <v>61</v>
      </c>
      <c r="O19" s="326"/>
    </row>
    <row r="20" spans="2:15" x14ac:dyDescent="0.25">
      <c r="B20" s="186" t="s">
        <v>525</v>
      </c>
      <c r="C20" s="181">
        <v>64050</v>
      </c>
      <c r="D20" s="327"/>
      <c r="E20" s="352" t="s">
        <v>490</v>
      </c>
      <c r="F20" s="130"/>
      <c r="G20" s="328" t="s">
        <v>61</v>
      </c>
      <c r="H20" s="329">
        <v>9150</v>
      </c>
      <c r="I20" s="329">
        <v>9150</v>
      </c>
      <c r="J20" s="329">
        <v>9150</v>
      </c>
      <c r="K20" s="329">
        <v>9150</v>
      </c>
      <c r="L20" s="329">
        <v>9150</v>
      </c>
      <c r="M20" s="329">
        <v>9150</v>
      </c>
      <c r="N20" s="329">
        <v>9150</v>
      </c>
      <c r="O20" s="330"/>
    </row>
    <row r="21" spans="2:15" x14ac:dyDescent="0.25">
      <c r="B21" s="186"/>
      <c r="C21" s="181" t="s">
        <v>61</v>
      </c>
      <c r="D21" s="327"/>
      <c r="E21" s="182"/>
      <c r="F21" s="130"/>
      <c r="G21" s="328" t="s">
        <v>61</v>
      </c>
      <c r="H21" s="329" t="s">
        <v>61</v>
      </c>
      <c r="I21" s="329" t="s">
        <v>61</v>
      </c>
      <c r="J21" s="329" t="s">
        <v>61</v>
      </c>
      <c r="K21" s="329" t="s">
        <v>61</v>
      </c>
      <c r="L21" s="329" t="s">
        <v>61</v>
      </c>
      <c r="M21" s="329" t="s">
        <v>61</v>
      </c>
      <c r="N21" s="329" t="s">
        <v>61</v>
      </c>
      <c r="O21" s="330"/>
    </row>
    <row r="22" spans="2:15" x14ac:dyDescent="0.25">
      <c r="B22" s="186"/>
      <c r="C22" s="181" t="s">
        <v>61</v>
      </c>
      <c r="D22" s="327"/>
      <c r="E22" s="182"/>
      <c r="F22" s="130"/>
      <c r="G22" s="324" t="s">
        <v>61</v>
      </c>
      <c r="H22" s="329" t="s">
        <v>61</v>
      </c>
      <c r="I22" s="329" t="s">
        <v>61</v>
      </c>
      <c r="J22" s="329" t="s">
        <v>61</v>
      </c>
      <c r="K22" s="329" t="s">
        <v>61</v>
      </c>
      <c r="L22" s="329" t="s">
        <v>61</v>
      </c>
      <c r="M22" s="329" t="s">
        <v>61</v>
      </c>
      <c r="N22" s="329" t="s">
        <v>61</v>
      </c>
      <c r="O22" s="330"/>
    </row>
    <row r="23" spans="2:15" x14ac:dyDescent="0.25">
      <c r="B23" s="186"/>
      <c r="C23" s="181" t="s">
        <v>61</v>
      </c>
      <c r="D23" s="327"/>
      <c r="E23" s="182"/>
      <c r="F23" s="130"/>
      <c r="G23" s="328" t="s">
        <v>61</v>
      </c>
      <c r="H23" s="329" t="s">
        <v>61</v>
      </c>
      <c r="I23" s="329" t="s">
        <v>61</v>
      </c>
      <c r="J23" s="329" t="s">
        <v>61</v>
      </c>
      <c r="K23" s="329" t="s">
        <v>61</v>
      </c>
      <c r="L23" s="329" t="s">
        <v>61</v>
      </c>
      <c r="M23" s="329" t="s">
        <v>61</v>
      </c>
      <c r="N23" s="329" t="s">
        <v>61</v>
      </c>
      <c r="O23" s="330"/>
    </row>
    <row r="24" spans="2:15" x14ac:dyDescent="0.25">
      <c r="B24" s="186"/>
      <c r="C24" s="181" t="s">
        <v>61</v>
      </c>
      <c r="D24" s="327"/>
      <c r="E24" s="182"/>
      <c r="F24" s="130"/>
      <c r="G24" s="328" t="s">
        <v>61</v>
      </c>
      <c r="H24" s="329" t="s">
        <v>61</v>
      </c>
      <c r="I24" s="329" t="s">
        <v>61</v>
      </c>
      <c r="J24" s="329" t="s">
        <v>61</v>
      </c>
      <c r="K24" s="329" t="s">
        <v>61</v>
      </c>
      <c r="L24" s="329" t="s">
        <v>61</v>
      </c>
      <c r="M24" s="329" t="s">
        <v>61</v>
      </c>
      <c r="N24" s="329" t="s">
        <v>61</v>
      </c>
      <c r="O24" s="330"/>
    </row>
    <row r="25" spans="2:15" x14ac:dyDescent="0.25">
      <c r="B25" s="186"/>
      <c r="C25" s="181" t="s">
        <v>61</v>
      </c>
      <c r="D25" s="327"/>
      <c r="E25" s="182"/>
      <c r="F25" s="130"/>
      <c r="G25" s="328" t="s">
        <v>61</v>
      </c>
      <c r="H25" s="329" t="s">
        <v>61</v>
      </c>
      <c r="I25" s="329" t="s">
        <v>61</v>
      </c>
      <c r="J25" s="329" t="s">
        <v>61</v>
      </c>
      <c r="K25" s="329" t="s">
        <v>61</v>
      </c>
      <c r="L25" s="329" t="s">
        <v>61</v>
      </c>
      <c r="M25" s="329" t="s">
        <v>61</v>
      </c>
      <c r="N25" s="329" t="s">
        <v>61</v>
      </c>
      <c r="O25" s="330"/>
    </row>
    <row r="26" spans="2:15" x14ac:dyDescent="0.25">
      <c r="B26" s="186"/>
      <c r="C26" s="181" t="s">
        <v>61</v>
      </c>
      <c r="D26" s="327"/>
      <c r="E26" s="182"/>
      <c r="F26" s="130"/>
      <c r="G26" s="328" t="s">
        <v>61</v>
      </c>
      <c r="H26" s="329" t="s">
        <v>61</v>
      </c>
      <c r="I26" s="329" t="s">
        <v>61</v>
      </c>
      <c r="J26" s="329" t="s">
        <v>61</v>
      </c>
      <c r="K26" s="329" t="s">
        <v>61</v>
      </c>
      <c r="L26" s="329" t="s">
        <v>61</v>
      </c>
      <c r="M26" s="329" t="s">
        <v>61</v>
      </c>
      <c r="N26" s="329" t="s">
        <v>61</v>
      </c>
      <c r="O26" s="330"/>
    </row>
    <row r="27" spans="2:15" x14ac:dyDescent="0.25">
      <c r="B27" s="186"/>
      <c r="C27" s="181" t="s">
        <v>61</v>
      </c>
      <c r="D27" s="327"/>
      <c r="E27" s="182"/>
      <c r="F27" s="130"/>
      <c r="G27" s="328" t="s">
        <v>61</v>
      </c>
      <c r="H27" s="329" t="s">
        <v>61</v>
      </c>
      <c r="I27" s="329" t="s">
        <v>61</v>
      </c>
      <c r="J27" s="329" t="s">
        <v>61</v>
      </c>
      <c r="K27" s="329" t="s">
        <v>61</v>
      </c>
      <c r="L27" s="329" t="s">
        <v>61</v>
      </c>
      <c r="M27" s="329" t="s">
        <v>61</v>
      </c>
      <c r="N27" s="329" t="s">
        <v>61</v>
      </c>
      <c r="O27" s="330"/>
    </row>
    <row r="28" spans="2:15" x14ac:dyDescent="0.25">
      <c r="B28" s="186"/>
      <c r="C28" s="181" t="s">
        <v>61</v>
      </c>
      <c r="D28" s="327"/>
      <c r="E28" s="182"/>
      <c r="F28" s="130"/>
      <c r="G28" s="328" t="s">
        <v>61</v>
      </c>
      <c r="H28" s="329" t="s">
        <v>61</v>
      </c>
      <c r="I28" s="329" t="s">
        <v>61</v>
      </c>
      <c r="J28" s="329" t="s">
        <v>61</v>
      </c>
      <c r="K28" s="329" t="s">
        <v>61</v>
      </c>
      <c r="L28" s="329" t="s">
        <v>61</v>
      </c>
      <c r="M28" s="329" t="s">
        <v>61</v>
      </c>
      <c r="N28" s="329" t="s">
        <v>61</v>
      </c>
      <c r="O28" s="330"/>
    </row>
    <row r="29" spans="2:15" x14ac:dyDescent="0.25">
      <c r="B29" s="186"/>
      <c r="C29" s="181" t="s">
        <v>61</v>
      </c>
      <c r="D29" s="327"/>
      <c r="E29" s="182"/>
      <c r="F29" s="130"/>
      <c r="G29" s="328" t="s">
        <v>61</v>
      </c>
      <c r="H29" s="329" t="s">
        <v>61</v>
      </c>
      <c r="I29" s="329" t="s">
        <v>61</v>
      </c>
      <c r="J29" s="329" t="s">
        <v>61</v>
      </c>
      <c r="K29" s="329" t="s">
        <v>61</v>
      </c>
      <c r="L29" s="329" t="s">
        <v>61</v>
      </c>
      <c r="M29" s="329" t="s">
        <v>61</v>
      </c>
      <c r="N29" s="329" t="s">
        <v>61</v>
      </c>
      <c r="O29" s="330"/>
    </row>
    <row r="30" spans="2:15" x14ac:dyDescent="0.25">
      <c r="B30" s="186"/>
      <c r="C30" s="181" t="s">
        <v>61</v>
      </c>
      <c r="D30" s="327"/>
      <c r="E30" s="182"/>
      <c r="F30" s="130"/>
      <c r="G30" s="328" t="s">
        <v>61</v>
      </c>
      <c r="H30" s="329" t="s">
        <v>61</v>
      </c>
      <c r="I30" s="329" t="s">
        <v>61</v>
      </c>
      <c r="J30" s="329" t="s">
        <v>61</v>
      </c>
      <c r="K30" s="329" t="s">
        <v>61</v>
      </c>
      <c r="L30" s="329" t="s">
        <v>61</v>
      </c>
      <c r="M30" s="329" t="s">
        <v>61</v>
      </c>
      <c r="N30" s="329" t="s">
        <v>61</v>
      </c>
      <c r="O30" s="330"/>
    </row>
    <row r="31" spans="2:15" x14ac:dyDescent="0.25">
      <c r="B31" s="186"/>
      <c r="C31" s="181" t="s">
        <v>61</v>
      </c>
      <c r="D31" s="327"/>
      <c r="E31" s="182"/>
      <c r="F31" s="130"/>
      <c r="G31" s="328" t="s">
        <v>61</v>
      </c>
      <c r="H31" s="329" t="s">
        <v>61</v>
      </c>
      <c r="I31" s="329" t="s">
        <v>61</v>
      </c>
      <c r="J31" s="329" t="s">
        <v>61</v>
      </c>
      <c r="K31" s="329" t="s">
        <v>61</v>
      </c>
      <c r="L31" s="329" t="s">
        <v>61</v>
      </c>
      <c r="M31" s="329" t="s">
        <v>61</v>
      </c>
      <c r="N31" s="329" t="s">
        <v>61</v>
      </c>
      <c r="O31" s="330"/>
    </row>
    <row r="32" spans="2:15" x14ac:dyDescent="0.25">
      <c r="B32" s="186"/>
      <c r="C32" s="181" t="s">
        <v>61</v>
      </c>
      <c r="D32" s="327"/>
      <c r="E32" s="182"/>
      <c r="F32" s="130"/>
      <c r="G32" s="328" t="s">
        <v>61</v>
      </c>
      <c r="H32" s="329" t="s">
        <v>61</v>
      </c>
      <c r="I32" s="329" t="s">
        <v>61</v>
      </c>
      <c r="J32" s="329" t="s">
        <v>61</v>
      </c>
      <c r="K32" s="329" t="s">
        <v>61</v>
      </c>
      <c r="L32" s="329" t="s">
        <v>61</v>
      </c>
      <c r="M32" s="329" t="s">
        <v>61</v>
      </c>
      <c r="N32" s="329" t="s">
        <v>61</v>
      </c>
      <c r="O32" s="330"/>
    </row>
    <row r="33" spans="2:15" x14ac:dyDescent="0.25">
      <c r="B33" s="186"/>
      <c r="C33" s="181" t="s">
        <v>61</v>
      </c>
      <c r="D33" s="327"/>
      <c r="E33" s="182"/>
      <c r="F33" s="130"/>
      <c r="G33" s="328" t="s">
        <v>61</v>
      </c>
      <c r="H33" s="329" t="s">
        <v>61</v>
      </c>
      <c r="I33" s="329" t="s">
        <v>61</v>
      </c>
      <c r="J33" s="329" t="s">
        <v>61</v>
      </c>
      <c r="K33" s="329" t="s">
        <v>61</v>
      </c>
      <c r="L33" s="329" t="s">
        <v>61</v>
      </c>
      <c r="M33" s="329" t="s">
        <v>61</v>
      </c>
      <c r="N33" s="329" t="s">
        <v>61</v>
      </c>
      <c r="O33" s="330"/>
    </row>
    <row r="34" spans="2:15" x14ac:dyDescent="0.25">
      <c r="B34" s="186"/>
      <c r="C34" s="181" t="s">
        <v>61</v>
      </c>
      <c r="D34" s="327"/>
      <c r="E34" s="182"/>
      <c r="F34" s="130"/>
      <c r="G34" s="328" t="s">
        <v>61</v>
      </c>
      <c r="H34" s="329" t="s">
        <v>61</v>
      </c>
      <c r="I34" s="329" t="s">
        <v>61</v>
      </c>
      <c r="J34" s="329" t="s">
        <v>61</v>
      </c>
      <c r="K34" s="329" t="s">
        <v>61</v>
      </c>
      <c r="L34" s="329" t="s">
        <v>61</v>
      </c>
      <c r="M34" s="329" t="s">
        <v>61</v>
      </c>
      <c r="N34" s="329" t="s">
        <v>61</v>
      </c>
      <c r="O34" s="330"/>
    </row>
    <row r="35" spans="2:15" x14ac:dyDescent="0.25">
      <c r="B35" s="186"/>
      <c r="C35" s="181" t="s">
        <v>61</v>
      </c>
      <c r="D35" s="327"/>
      <c r="E35" s="182"/>
      <c r="F35" s="130"/>
      <c r="G35" s="328" t="s">
        <v>61</v>
      </c>
      <c r="H35" s="329" t="s">
        <v>61</v>
      </c>
      <c r="I35" s="329" t="s">
        <v>61</v>
      </c>
      <c r="J35" s="329" t="s">
        <v>61</v>
      </c>
      <c r="K35" s="329" t="s">
        <v>61</v>
      </c>
      <c r="L35" s="329" t="s">
        <v>61</v>
      </c>
      <c r="M35" s="329" t="s">
        <v>61</v>
      </c>
      <c r="N35" s="329" t="s">
        <v>61</v>
      </c>
      <c r="O35" s="330"/>
    </row>
    <row r="36" spans="2:15" x14ac:dyDescent="0.25">
      <c r="B36" s="186"/>
      <c r="C36" s="181" t="s">
        <v>61</v>
      </c>
      <c r="D36" s="327"/>
      <c r="E36" s="182"/>
      <c r="F36" s="130"/>
      <c r="G36" s="328" t="s">
        <v>61</v>
      </c>
      <c r="H36" s="329" t="s">
        <v>61</v>
      </c>
      <c r="I36" s="329" t="s">
        <v>61</v>
      </c>
      <c r="J36" s="329" t="s">
        <v>61</v>
      </c>
      <c r="K36" s="329" t="s">
        <v>61</v>
      </c>
      <c r="L36" s="329" t="s">
        <v>61</v>
      </c>
      <c r="M36" s="329" t="s">
        <v>61</v>
      </c>
      <c r="N36" s="329" t="s">
        <v>61</v>
      </c>
      <c r="O36" s="330"/>
    </row>
    <row r="37" spans="2:15" x14ac:dyDescent="0.25">
      <c r="B37" s="186"/>
      <c r="C37" s="181" t="s">
        <v>61</v>
      </c>
      <c r="D37" s="327"/>
      <c r="E37" s="182"/>
      <c r="F37" s="130"/>
      <c r="G37" s="328" t="s">
        <v>61</v>
      </c>
      <c r="H37" s="329" t="s">
        <v>61</v>
      </c>
      <c r="I37" s="329" t="s">
        <v>61</v>
      </c>
      <c r="J37" s="329" t="s">
        <v>61</v>
      </c>
      <c r="K37" s="329" t="s">
        <v>61</v>
      </c>
      <c r="L37" s="329" t="s">
        <v>61</v>
      </c>
      <c r="M37" s="329" t="s">
        <v>61</v>
      </c>
      <c r="N37" s="329" t="s">
        <v>61</v>
      </c>
      <c r="O37" s="330"/>
    </row>
    <row r="38" spans="2:15" x14ac:dyDescent="0.25">
      <c r="B38" s="186"/>
      <c r="C38" s="181" t="s">
        <v>61</v>
      </c>
      <c r="D38" s="327"/>
      <c r="E38" s="182"/>
      <c r="F38" s="130"/>
      <c r="G38" s="328" t="s">
        <v>61</v>
      </c>
      <c r="H38" s="329" t="s">
        <v>61</v>
      </c>
      <c r="I38" s="329" t="s">
        <v>61</v>
      </c>
      <c r="J38" s="329" t="s">
        <v>61</v>
      </c>
      <c r="K38" s="329" t="s">
        <v>61</v>
      </c>
      <c r="L38" s="329" t="s">
        <v>61</v>
      </c>
      <c r="M38" s="329" t="s">
        <v>61</v>
      </c>
      <c r="N38" s="329" t="s">
        <v>61</v>
      </c>
      <c r="O38" s="330"/>
    </row>
    <row r="39" spans="2:15" x14ac:dyDescent="0.25">
      <c r="B39" s="186"/>
      <c r="C39" s="181" t="s">
        <v>61</v>
      </c>
      <c r="D39" s="327"/>
      <c r="E39" s="182"/>
      <c r="F39" s="130"/>
      <c r="G39" s="328" t="s">
        <v>61</v>
      </c>
      <c r="H39" s="329" t="s">
        <v>61</v>
      </c>
      <c r="I39" s="329" t="s">
        <v>61</v>
      </c>
      <c r="J39" s="329" t="s">
        <v>61</v>
      </c>
      <c r="K39" s="329" t="s">
        <v>61</v>
      </c>
      <c r="L39" s="329" t="s">
        <v>61</v>
      </c>
      <c r="M39" s="329" t="s">
        <v>61</v>
      </c>
      <c r="N39" s="329" t="s">
        <v>61</v>
      </c>
      <c r="O39" s="330"/>
    </row>
    <row r="40" spans="2:15" x14ac:dyDescent="0.25">
      <c r="B40" s="186"/>
      <c r="C40" s="181"/>
      <c r="D40" s="327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27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27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3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6" spans="2:15" ht="27" customHeight="1" x14ac:dyDescent="0.25">
      <c r="B46" s="29" t="s">
        <v>450</v>
      </c>
      <c r="C46" s="43"/>
      <c r="D46" s="43"/>
      <c r="E46" s="30"/>
      <c r="F46" s="30"/>
      <c r="G46" s="306"/>
      <c r="H46" s="306"/>
      <c r="I46" s="306"/>
      <c r="J46" s="306"/>
      <c r="K46" s="306"/>
      <c r="L46" s="306"/>
      <c r="M46" s="306"/>
      <c r="N46" s="306"/>
      <c r="O46" s="307"/>
    </row>
    <row r="47" spans="2:15" ht="4.9000000000000004" customHeight="1" x14ac:dyDescent="0.25">
      <c r="B47" s="24"/>
      <c r="O47" s="23"/>
    </row>
    <row r="48" spans="2:15" s="1" customFormat="1" ht="30" customHeight="1" x14ac:dyDescent="0.25">
      <c r="B48" s="4" t="s">
        <v>451</v>
      </c>
      <c r="C48" s="132"/>
      <c r="D48" s="132"/>
      <c r="E48" s="132"/>
      <c r="F48" s="132"/>
      <c r="G48" s="306">
        <v>2023</v>
      </c>
      <c r="H48" s="306">
        <f t="shared" ref="H48:N48" si="1">+G48+1</f>
        <v>2024</v>
      </c>
      <c r="I48" s="306">
        <f t="shared" si="1"/>
        <v>2025</v>
      </c>
      <c r="J48" s="306">
        <f t="shared" si="1"/>
        <v>2026</v>
      </c>
      <c r="K48" s="306">
        <f t="shared" si="1"/>
        <v>2027</v>
      </c>
      <c r="L48" s="306">
        <f t="shared" si="1"/>
        <v>2028</v>
      </c>
      <c r="M48" s="306">
        <f t="shared" si="1"/>
        <v>2029</v>
      </c>
      <c r="N48" s="306">
        <f t="shared" si="1"/>
        <v>2030</v>
      </c>
      <c r="O48" s="302" t="s">
        <v>449</v>
      </c>
    </row>
    <row r="49" spans="2:15" s="1" customFormat="1" ht="4.9000000000000004" customHeight="1" x14ac:dyDescent="0.25">
      <c r="B49" s="17"/>
      <c r="O49" s="6"/>
    </row>
    <row r="50" spans="2:15" s="1" customFormat="1" x14ac:dyDescent="0.25">
      <c r="B50" s="31" t="s">
        <v>388</v>
      </c>
      <c r="G50" s="310">
        <f t="shared" ref="G50:O50" si="2">SUM(G53:G88)</f>
        <v>0</v>
      </c>
      <c r="H50" s="310">
        <f t="shared" si="2"/>
        <v>0</v>
      </c>
      <c r="I50" s="310">
        <f t="shared" si="2"/>
        <v>0</v>
      </c>
      <c r="J50" s="310">
        <f t="shared" si="2"/>
        <v>0</v>
      </c>
      <c r="K50" s="310">
        <f t="shared" si="2"/>
        <v>0</v>
      </c>
      <c r="L50" s="310">
        <f t="shared" si="2"/>
        <v>0</v>
      </c>
      <c r="M50" s="310">
        <f t="shared" si="2"/>
        <v>0</v>
      </c>
      <c r="N50" s="310">
        <f t="shared" si="2"/>
        <v>0</v>
      </c>
      <c r="O50" s="311">
        <f t="shared" si="2"/>
        <v>0</v>
      </c>
    </row>
    <row r="51" spans="2:15" s="1" customFormat="1" ht="3" customHeight="1" x14ac:dyDescent="0.25">
      <c r="B51" s="14"/>
      <c r="G51" s="21"/>
      <c r="H51" s="21"/>
      <c r="I51" s="21"/>
      <c r="J51" s="21"/>
      <c r="K51" s="21"/>
      <c r="L51" s="21"/>
      <c r="M51" s="21"/>
      <c r="N51" s="21"/>
      <c r="O51" s="33"/>
    </row>
    <row r="52" spans="2:15" s="1" customFormat="1" x14ac:dyDescent="0.25">
      <c r="B52" s="5" t="s">
        <v>389</v>
      </c>
      <c r="G52"/>
      <c r="N52" s="21"/>
      <c r="O52" s="33"/>
    </row>
    <row r="53" spans="2:15" s="1" customFormat="1" x14ac:dyDescent="0.25">
      <c r="B53" s="102"/>
      <c r="G53" s="70"/>
      <c r="H53" s="70"/>
      <c r="I53" s="70"/>
      <c r="J53" s="70"/>
      <c r="K53" s="70"/>
      <c r="L53" s="70"/>
      <c r="M53" s="70"/>
      <c r="N53" s="70"/>
      <c r="O53" s="103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0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4"/>
      <c r="G87" s="71"/>
      <c r="H87" s="71"/>
      <c r="I87" s="71"/>
      <c r="J87" s="71"/>
      <c r="K87" s="71"/>
      <c r="L87" s="71"/>
      <c r="M87" s="71"/>
      <c r="N87" s="71"/>
      <c r="O87" s="105"/>
    </row>
    <row r="88" spans="2:15" s="1" customFormat="1" x14ac:dyDescent="0.25">
      <c r="B88" s="106"/>
      <c r="G88" s="72"/>
      <c r="H88" s="72"/>
      <c r="I88" s="72"/>
      <c r="J88" s="72"/>
      <c r="K88" s="72"/>
      <c r="L88" s="72"/>
      <c r="M88" s="72"/>
      <c r="N88" s="72"/>
      <c r="O88" s="107"/>
    </row>
    <row r="89" spans="2:15" s="1" customFormat="1" ht="4.9000000000000004" customHeight="1" x14ac:dyDescent="0.25">
      <c r="B89" s="31"/>
      <c r="G89" s="21"/>
      <c r="H89" s="21"/>
      <c r="I89" s="21"/>
      <c r="J89" s="21"/>
      <c r="K89" s="21"/>
      <c r="L89" s="21"/>
      <c r="M89" s="21"/>
      <c r="N89" s="21"/>
      <c r="O89" s="33"/>
    </row>
    <row r="90" spans="2:15" s="1" customFormat="1" x14ac:dyDescent="0.25">
      <c r="B90" s="31" t="s">
        <v>390</v>
      </c>
      <c r="G90" s="310">
        <f t="shared" ref="G90:N90" si="3">SUM(G91:G96,G133:G139,G141:G142)</f>
        <v>0</v>
      </c>
      <c r="H90" s="310">
        <f t="shared" si="3"/>
        <v>186.28633394373568</v>
      </c>
      <c r="I90" s="310">
        <f t="shared" si="3"/>
        <v>186.88478257187063</v>
      </c>
      <c r="J90" s="310">
        <f t="shared" si="3"/>
        <v>187.63007382332663</v>
      </c>
      <c r="K90" s="310">
        <f t="shared" si="3"/>
        <v>189.95413465961371</v>
      </c>
      <c r="L90" s="310">
        <f t="shared" si="3"/>
        <v>197.07491298005502</v>
      </c>
      <c r="M90" s="310">
        <f t="shared" si="3"/>
        <v>208.81613942457997</v>
      </c>
      <c r="N90" s="310">
        <f t="shared" si="3"/>
        <v>368.19217253144029</v>
      </c>
      <c r="O90" s="311"/>
    </row>
    <row r="91" spans="2:15" s="1" customFormat="1" x14ac:dyDescent="0.25">
      <c r="B91" s="5" t="s">
        <v>391</v>
      </c>
      <c r="E91"/>
      <c r="G91" s="72">
        <v>0</v>
      </c>
      <c r="H91" s="72">
        <v>61.014499999999998</v>
      </c>
      <c r="I91" s="72">
        <v>61.014499999999998</v>
      </c>
      <c r="J91" s="72">
        <v>61.014499999999998</v>
      </c>
      <c r="K91" s="72">
        <v>61.014499999999998</v>
      </c>
      <c r="L91" s="72">
        <v>61.014499999999998</v>
      </c>
      <c r="M91" s="72">
        <v>63.608552363572159</v>
      </c>
      <c r="N91" s="70">
        <v>91.27300000000001</v>
      </c>
      <c r="O91" s="103"/>
    </row>
    <row r="92" spans="2:15" s="1" customFormat="1" x14ac:dyDescent="0.25">
      <c r="B92" s="5" t="s">
        <v>392</v>
      </c>
      <c r="G92" s="72">
        <v>0</v>
      </c>
      <c r="H92" s="72">
        <v>47.869300000000003</v>
      </c>
      <c r="I92" s="72">
        <v>47.86930000000001</v>
      </c>
      <c r="J92" s="72">
        <v>47.86930000000001</v>
      </c>
      <c r="K92" s="72">
        <v>47.86930000000001</v>
      </c>
      <c r="L92" s="72">
        <v>49.864728483267008</v>
      </c>
      <c r="M92" s="72">
        <v>52.828528726192673</v>
      </c>
      <c r="N92" s="71">
        <v>75.459000000000003</v>
      </c>
      <c r="O92" s="105"/>
    </row>
    <row r="93" spans="2:15" s="1" customFormat="1" x14ac:dyDescent="0.25">
      <c r="B93" s="5" t="s">
        <v>393</v>
      </c>
      <c r="G93" s="72">
        <v>0</v>
      </c>
      <c r="H93" s="72">
        <v>29.069700000000001</v>
      </c>
      <c r="I93" s="72">
        <v>29.150770119783079</v>
      </c>
      <c r="J93" s="72">
        <v>29.40429835130638</v>
      </c>
      <c r="K93" s="72">
        <v>31.2365961676607</v>
      </c>
      <c r="L93" s="72">
        <v>35.870182984902208</v>
      </c>
      <c r="M93" s="72">
        <v>41.567019187612708</v>
      </c>
      <c r="N93" s="72">
        <v>124.086</v>
      </c>
      <c r="O93" s="107"/>
    </row>
    <row r="94" spans="2:15" s="1" customFormat="1" x14ac:dyDescent="0.25">
      <c r="B94" s="50" t="s">
        <v>394</v>
      </c>
      <c r="O94" s="6"/>
    </row>
    <row r="95" spans="2:15" s="1" customFormat="1" ht="3" customHeight="1" x14ac:dyDescent="0.25">
      <c r="B95" s="14"/>
      <c r="G95" s="21"/>
      <c r="H95" s="21"/>
      <c r="I95" s="21"/>
      <c r="J95" s="21"/>
      <c r="K95" s="21"/>
      <c r="L95" s="21"/>
      <c r="M95" s="21"/>
      <c r="N95" s="21"/>
      <c r="O95" s="33"/>
    </row>
    <row r="96" spans="2:15" s="1" customFormat="1" x14ac:dyDescent="0.25">
      <c r="B96" s="34" t="s">
        <v>389</v>
      </c>
      <c r="E96"/>
      <c r="G96" s="310">
        <f t="shared" ref="G96:N96" si="4">SUM(G97:G132)</f>
        <v>0</v>
      </c>
      <c r="H96" s="310">
        <f t="shared" si="4"/>
        <v>0</v>
      </c>
      <c r="I96" s="310">
        <f t="shared" si="4"/>
        <v>0</v>
      </c>
      <c r="J96" s="310">
        <f t="shared" si="4"/>
        <v>0</v>
      </c>
      <c r="K96" s="310">
        <f t="shared" si="4"/>
        <v>0</v>
      </c>
      <c r="L96" s="310">
        <f t="shared" si="4"/>
        <v>0</v>
      </c>
      <c r="M96" s="310">
        <f t="shared" si="4"/>
        <v>0</v>
      </c>
      <c r="N96" s="310">
        <f t="shared" si="4"/>
        <v>0</v>
      </c>
      <c r="O96" s="311"/>
    </row>
    <row r="97" spans="2:15" s="1" customFormat="1" x14ac:dyDescent="0.25">
      <c r="B97" s="335">
        <f t="shared" ref="B97:B132" si="5">B53</f>
        <v>0</v>
      </c>
      <c r="G97" s="70">
        <v>0</v>
      </c>
      <c r="H97" s="70">
        <v>0</v>
      </c>
      <c r="I97" s="70">
        <v>0</v>
      </c>
      <c r="J97" s="70">
        <v>0</v>
      </c>
      <c r="K97" s="70">
        <v>0</v>
      </c>
      <c r="L97" s="70">
        <v>0</v>
      </c>
      <c r="M97" s="70">
        <v>0</v>
      </c>
      <c r="N97" s="70">
        <v>0</v>
      </c>
      <c r="O97" s="103"/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6">
        <f t="shared" si="5"/>
        <v>0</v>
      </c>
      <c r="G131" s="71"/>
      <c r="H131" s="71"/>
      <c r="I131" s="71"/>
      <c r="J131" s="71"/>
      <c r="K131" s="71"/>
      <c r="L131" s="71"/>
      <c r="M131" s="71"/>
      <c r="N131" s="71"/>
      <c r="O131" s="105"/>
    </row>
    <row r="132" spans="2:15" s="1" customFormat="1" x14ac:dyDescent="0.25">
      <c r="B132" s="337">
        <f t="shared" si="5"/>
        <v>0</v>
      </c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395</v>
      </c>
      <c r="E133"/>
      <c r="G133" s="72">
        <v>0</v>
      </c>
      <c r="H133" s="72">
        <v>2.4229557220569133</v>
      </c>
      <c r="I133" s="72">
        <v>2.5696097683807615</v>
      </c>
      <c r="J133" s="72">
        <v>2.7162638147046092</v>
      </c>
      <c r="K133" s="72">
        <v>2.8629178610284574</v>
      </c>
      <c r="L133" s="72">
        <v>3.0095719073523055</v>
      </c>
      <c r="M133" s="72">
        <v>3.1562259536761537</v>
      </c>
      <c r="N133" s="71">
        <v>28.243768761170557</v>
      </c>
      <c r="O133" s="105"/>
    </row>
    <row r="134" spans="2:15" s="1" customFormat="1" x14ac:dyDescent="0.25">
      <c r="B134" s="5" t="s">
        <v>396</v>
      </c>
      <c r="G134" s="72">
        <v>0</v>
      </c>
      <c r="H134" s="72">
        <v>43.302</v>
      </c>
      <c r="I134" s="72">
        <v>43.302</v>
      </c>
      <c r="J134" s="72">
        <v>43.302</v>
      </c>
      <c r="K134" s="72">
        <v>43.302</v>
      </c>
      <c r="L134" s="72">
        <v>43.302</v>
      </c>
      <c r="M134" s="72">
        <v>43.302</v>
      </c>
      <c r="N134" s="71">
        <v>43.302</v>
      </c>
      <c r="O134" s="105"/>
    </row>
    <row r="135" spans="2:15" s="1" customFormat="1" x14ac:dyDescent="0.25">
      <c r="B135" s="5" t="s">
        <v>397</v>
      </c>
      <c r="G135" s="72">
        <v>0</v>
      </c>
      <c r="H135" s="72">
        <v>0.24771600000000002</v>
      </c>
      <c r="I135" s="72">
        <v>0.49543200000000004</v>
      </c>
      <c r="J135" s="72">
        <v>0.74314800000000014</v>
      </c>
      <c r="K135" s="72">
        <v>0.99086400000000008</v>
      </c>
      <c r="L135" s="72">
        <v>1.23858</v>
      </c>
      <c r="M135" s="72">
        <v>1.4862960000000001</v>
      </c>
      <c r="N135" s="71">
        <v>1.7340119999999999</v>
      </c>
      <c r="O135" s="105"/>
    </row>
    <row r="136" spans="2:15" s="1" customFormat="1" x14ac:dyDescent="0.25">
      <c r="B136" s="5" t="s">
        <v>398</v>
      </c>
      <c r="G136" s="72">
        <v>0</v>
      </c>
      <c r="H136" s="72">
        <v>9.1618358225014879E-2</v>
      </c>
      <c r="I136" s="72">
        <v>0.18323671645002976</v>
      </c>
      <c r="J136" s="72">
        <v>0.27485507467504461</v>
      </c>
      <c r="K136" s="72">
        <v>0.36647343290005951</v>
      </c>
      <c r="L136" s="72">
        <v>0.45809179112507437</v>
      </c>
      <c r="M136" s="72">
        <v>0.54971014935008922</v>
      </c>
      <c r="N136" s="71">
        <v>0.64132850757510418</v>
      </c>
      <c r="O136" s="105"/>
    </row>
    <row r="137" spans="2:15" s="1" customFormat="1" x14ac:dyDescent="0.25">
      <c r="B137" s="5" t="s">
        <v>399</v>
      </c>
      <c r="G137" s="72">
        <v>0</v>
      </c>
      <c r="H137" s="72">
        <v>2.1742692480698511</v>
      </c>
      <c r="I137" s="72">
        <v>2.1998847364889556</v>
      </c>
      <c r="J137" s="72">
        <v>2.1998847364889556</v>
      </c>
      <c r="K137" s="72">
        <v>2.1998847364889556</v>
      </c>
      <c r="L137" s="72">
        <v>2.1998847364889556</v>
      </c>
      <c r="M137" s="72">
        <v>2.1998847364889556</v>
      </c>
      <c r="N137" s="71">
        <v>2.1998847364889556</v>
      </c>
      <c r="O137" s="105"/>
    </row>
    <row r="138" spans="2:15" s="1" customFormat="1" x14ac:dyDescent="0.25">
      <c r="B138" s="5" t="s">
        <v>400</v>
      </c>
      <c r="G138" s="72">
        <v>0</v>
      </c>
      <c r="H138" s="72">
        <v>1.6774615383892261E-2</v>
      </c>
      <c r="I138" s="72">
        <v>2.2549230767784523E-2</v>
      </c>
      <c r="J138" s="72">
        <v>2.8323846151676785E-2</v>
      </c>
      <c r="K138" s="72">
        <v>3.4098461535569051E-2</v>
      </c>
      <c r="L138" s="72">
        <v>3.9873076919461313E-2</v>
      </c>
      <c r="M138" s="72">
        <v>4.0422307687245834E-2</v>
      </c>
      <c r="N138" s="71">
        <v>4.0422307687245834E-2</v>
      </c>
      <c r="O138" s="105"/>
    </row>
    <row r="139" spans="2:15" s="1" customFormat="1" x14ac:dyDescent="0.25">
      <c r="B139" s="5" t="s">
        <v>401</v>
      </c>
      <c r="G139" s="72"/>
      <c r="H139" s="72"/>
      <c r="I139" s="72"/>
      <c r="J139" s="72"/>
      <c r="K139" s="72"/>
      <c r="L139" s="72"/>
      <c r="M139" s="72"/>
      <c r="N139" s="72"/>
      <c r="O139" s="107"/>
    </row>
    <row r="140" spans="2:15" s="1" customFormat="1" x14ac:dyDescent="0.25">
      <c r="B140" s="50" t="s">
        <v>72</v>
      </c>
      <c r="G140" s="21"/>
      <c r="H140" s="21"/>
      <c r="I140" s="21"/>
      <c r="J140" s="21"/>
      <c r="K140" s="21"/>
      <c r="L140" s="21"/>
      <c r="M140" s="21"/>
      <c r="N140" s="21"/>
      <c r="O140" s="33"/>
    </row>
    <row r="141" spans="2:15" s="1" customFormat="1" x14ac:dyDescent="0.25">
      <c r="B141" s="338" t="s">
        <v>422</v>
      </c>
      <c r="G141" s="70"/>
      <c r="H141" s="70">
        <v>7.7500000000000013E-2</v>
      </c>
      <c r="I141" s="70">
        <v>7.7500000000000013E-2</v>
      </c>
      <c r="J141" s="70">
        <v>7.7500000000000013E-2</v>
      </c>
      <c r="K141" s="70">
        <v>7.7500000000000013E-2</v>
      </c>
      <c r="L141" s="70">
        <v>7.7500000000000013E-2</v>
      </c>
      <c r="M141" s="70">
        <v>7.7500000000000013E-2</v>
      </c>
      <c r="N141" s="70">
        <v>1.2127562185183365</v>
      </c>
      <c r="O141" s="103"/>
    </row>
    <row r="142" spans="2:15" s="1" customFormat="1" x14ac:dyDescent="0.25">
      <c r="B142" s="313"/>
      <c r="G142" s="71"/>
      <c r="H142" s="71"/>
      <c r="I142" s="71"/>
      <c r="J142" s="71"/>
      <c r="K142" s="71"/>
      <c r="L142" s="71"/>
      <c r="M142" s="71"/>
      <c r="N142" s="72"/>
      <c r="O142" s="107"/>
    </row>
    <row r="143" spans="2:15" s="1" customFormat="1" x14ac:dyDescent="0.25">
      <c r="B143" s="45"/>
      <c r="G143" s="21"/>
      <c r="H143" s="21"/>
      <c r="I143" s="21"/>
      <c r="J143" s="21"/>
      <c r="K143" s="21"/>
      <c r="L143" s="21"/>
      <c r="M143" s="21"/>
      <c r="N143" s="21"/>
      <c r="O143" s="33"/>
    </row>
    <row r="144" spans="2:15" s="1" customFormat="1" x14ac:dyDescent="0.25">
      <c r="B144" s="31" t="s">
        <v>402</v>
      </c>
      <c r="G144" s="21"/>
      <c r="H144" s="21"/>
      <c r="I144" s="21"/>
      <c r="J144" s="21"/>
      <c r="K144" s="21"/>
      <c r="L144" s="21"/>
      <c r="M144" s="21"/>
      <c r="N144" s="21"/>
      <c r="O144" s="33"/>
    </row>
    <row r="145" spans="1:16" s="1" customFormat="1" ht="7.9" customHeight="1" x14ac:dyDescent="0.25">
      <c r="B145" s="31"/>
      <c r="G145" s="21"/>
      <c r="H145" s="21"/>
      <c r="I145" s="21"/>
      <c r="J145" s="21"/>
      <c r="K145" s="21"/>
      <c r="L145" s="21"/>
      <c r="M145" s="21"/>
      <c r="N145" s="21"/>
      <c r="O145" s="33"/>
    </row>
    <row r="146" spans="1:16" s="1" customFormat="1" x14ac:dyDescent="0.25">
      <c r="B146" s="32" t="s">
        <v>466</v>
      </c>
      <c r="G146" s="21"/>
      <c r="H146" s="21"/>
      <c r="I146" s="21"/>
      <c r="J146" s="21"/>
      <c r="K146" s="21"/>
      <c r="L146" s="21"/>
      <c r="M146" s="21"/>
      <c r="N146" s="21"/>
      <c r="O146" s="33"/>
    </row>
    <row r="147" spans="1:16" s="1" customFormat="1" x14ac:dyDescent="0.25">
      <c r="B147" s="34" t="s">
        <v>491</v>
      </c>
      <c r="G147" s="70"/>
      <c r="H147" s="70"/>
      <c r="I147" s="70"/>
      <c r="J147" s="70"/>
      <c r="K147" s="70"/>
      <c r="L147" s="70"/>
      <c r="M147" s="70"/>
      <c r="N147" s="70"/>
      <c r="O147" s="103"/>
    </row>
    <row r="148" spans="1:16" s="1" customFormat="1" x14ac:dyDescent="0.25">
      <c r="B148" s="34" t="s">
        <v>492</v>
      </c>
      <c r="G148" s="70"/>
      <c r="H148" s="70"/>
      <c r="I148" s="70"/>
      <c r="J148" s="70"/>
      <c r="K148" s="70"/>
      <c r="L148" s="70"/>
      <c r="M148" s="70"/>
      <c r="N148" s="188"/>
      <c r="O148" s="189"/>
    </row>
    <row r="149" spans="1:16" s="1" customFormat="1" ht="4.9000000000000004" customHeight="1" x14ac:dyDescent="0.25">
      <c r="B149" s="34"/>
      <c r="G149" s="21"/>
      <c r="H149" s="21"/>
      <c r="I149" s="21"/>
      <c r="J149" s="21"/>
      <c r="K149" s="21"/>
      <c r="L149" s="21"/>
      <c r="M149" s="21"/>
      <c r="N149" s="21"/>
      <c r="O149" s="33"/>
    </row>
    <row r="150" spans="1:16" s="1" customFormat="1" x14ac:dyDescent="0.25">
      <c r="B150" s="32" t="s">
        <v>472</v>
      </c>
      <c r="G150" s="21"/>
      <c r="H150" s="21"/>
      <c r="I150" s="21"/>
      <c r="J150" s="21"/>
      <c r="K150" s="21"/>
      <c r="L150" s="21"/>
      <c r="M150" s="21"/>
      <c r="N150" s="21"/>
      <c r="O150" s="33"/>
    </row>
    <row r="151" spans="1:16" s="1" customFormat="1" x14ac:dyDescent="0.25">
      <c r="B151" s="34" t="s">
        <v>491</v>
      </c>
      <c r="G151" s="70"/>
      <c r="H151" s="70"/>
      <c r="I151" s="70"/>
      <c r="J151" s="70"/>
      <c r="K151" s="70"/>
      <c r="L151" s="70"/>
      <c r="M151" s="70"/>
      <c r="N151" s="70"/>
      <c r="O151" s="103"/>
    </row>
    <row r="152" spans="1:16" s="1" customFormat="1" x14ac:dyDescent="0.25">
      <c r="B152" s="34" t="s">
        <v>492</v>
      </c>
      <c r="G152" s="70"/>
      <c r="H152" s="70"/>
      <c r="I152" s="70"/>
      <c r="J152" s="70"/>
      <c r="K152" s="70"/>
      <c r="L152" s="70"/>
      <c r="M152" s="70"/>
      <c r="N152" s="188"/>
      <c r="O152" s="189"/>
    </row>
    <row r="153" spans="1:16" s="1" customFormat="1" x14ac:dyDescent="0.25">
      <c r="B153" s="108"/>
      <c r="C153" s="26"/>
      <c r="D153" s="26"/>
      <c r="E153" s="26"/>
      <c r="F153" s="26"/>
      <c r="G153" s="109"/>
      <c r="H153" s="109"/>
      <c r="I153" s="109"/>
      <c r="J153" s="109"/>
      <c r="K153" s="109"/>
      <c r="L153" s="109"/>
      <c r="M153" s="109"/>
      <c r="N153" s="109"/>
      <c r="O153" s="110"/>
    </row>
    <row r="154" spans="1:16" s="1" customFormat="1" x14ac:dyDescent="0.25">
      <c r="B154" s="114"/>
      <c r="C154" s="28"/>
      <c r="D154" s="28"/>
      <c r="E154" s="28"/>
      <c r="F154" s="28"/>
      <c r="G154" s="114"/>
      <c r="H154" s="114"/>
      <c r="I154" s="114"/>
      <c r="J154" s="114"/>
      <c r="K154" s="114"/>
      <c r="L154" s="114"/>
      <c r="M154" s="114"/>
      <c r="N154" s="114"/>
      <c r="O154" s="114"/>
    </row>
    <row r="155" spans="1:16" x14ac:dyDescent="0.25">
      <c r="A155" t="s">
        <v>357</v>
      </c>
      <c r="B155" t="s">
        <v>357</v>
      </c>
      <c r="C155" t="s">
        <v>357</v>
      </c>
      <c r="D155" t="s">
        <v>357</v>
      </c>
      <c r="E155" t="s">
        <v>357</v>
      </c>
      <c r="F155" t="s">
        <v>357</v>
      </c>
      <c r="G155" t="s">
        <v>357</v>
      </c>
      <c r="H155" t="s">
        <v>357</v>
      </c>
      <c r="I155" t="s">
        <v>357</v>
      </c>
      <c r="J155" t="s">
        <v>357</v>
      </c>
      <c r="K155" t="s">
        <v>357</v>
      </c>
      <c r="L155" t="s">
        <v>357</v>
      </c>
      <c r="M155" t="s">
        <v>357</v>
      </c>
      <c r="N155" t="s">
        <v>357</v>
      </c>
      <c r="O155" t="s">
        <v>357</v>
      </c>
      <c r="P155" t="s">
        <v>357</v>
      </c>
    </row>
  </sheetData>
  <mergeCells count="3">
    <mergeCell ref="D2:O2"/>
    <mergeCell ref="B8:O14"/>
    <mergeCell ref="B4:O4"/>
  </mergeCells>
  <dataValidations disablePrompts="1" count="1">
    <dataValidation type="list" errorStyle="warning" allowBlank="1" showInputMessage="1" showErrorMessage="1" errorTitle="Município não existente" error="Por favor selecionar o município a partir da lista." sqref="B53:B88" xr:uid="{00000000-0002-0000-1E00-000000000000}">
      <formula1>Municípios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tabColor theme="9"/>
  </sheetPr>
  <dimension ref="A2:P156"/>
  <sheetViews>
    <sheetView showGridLines="0" zoomScale="85" zoomScaleNormal="85" workbookViewId="0">
      <pane ySplit="3" topLeftCell="A136" activePane="bottomLeft" state="frozen"/>
      <selection activeCell="C157" sqref="C157"/>
      <selection pane="bottomLeft" activeCell="H26" sqref="H26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2" spans="2:15" s="2" customFormat="1" ht="30" customHeight="1" x14ac:dyDescent="0.25">
      <c r="B2" s="285" t="s">
        <v>441</v>
      </c>
      <c r="C2" s="284"/>
      <c r="D2" s="389" t="s">
        <v>526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 t="s">
        <v>527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 t="s">
        <v>528</v>
      </c>
      <c r="C19" s="179">
        <v>89880</v>
      </c>
      <c r="D19" s="323"/>
      <c r="E19" s="180">
        <v>8</v>
      </c>
      <c r="F19" s="129"/>
      <c r="G19" s="324" t="s">
        <v>61</v>
      </c>
      <c r="H19" s="324">
        <v>29960</v>
      </c>
      <c r="I19" s="324">
        <v>29960</v>
      </c>
      <c r="J19" s="324">
        <v>29960</v>
      </c>
      <c r="K19" s="324"/>
      <c r="L19" s="324"/>
      <c r="M19" s="325"/>
      <c r="N19" s="325"/>
      <c r="O19" s="326"/>
    </row>
    <row r="20" spans="2:15" x14ac:dyDescent="0.25">
      <c r="B20" s="186" t="s">
        <v>529</v>
      </c>
      <c r="C20" s="181">
        <v>166818.75</v>
      </c>
      <c r="D20" s="327"/>
      <c r="E20" s="182">
        <v>8</v>
      </c>
      <c r="F20" s="130"/>
      <c r="G20" s="328">
        <v>2152.5</v>
      </c>
      <c r="H20" s="329">
        <v>18296.25</v>
      </c>
      <c r="I20" s="329">
        <v>18296.25</v>
      </c>
      <c r="J20" s="329">
        <v>36592.5</v>
      </c>
      <c r="K20" s="329">
        <v>36592.5</v>
      </c>
      <c r="L20" s="329">
        <v>18296.25</v>
      </c>
      <c r="M20" s="329">
        <v>18296.25</v>
      </c>
      <c r="N20" s="329">
        <v>18296.25</v>
      </c>
      <c r="O20" s="330"/>
    </row>
    <row r="21" spans="2:15" x14ac:dyDescent="0.25">
      <c r="B21" s="186" t="s">
        <v>530</v>
      </c>
      <c r="C21" s="181">
        <v>33210</v>
      </c>
      <c r="D21" s="327"/>
      <c r="E21" s="182">
        <v>8</v>
      </c>
      <c r="F21" s="130"/>
      <c r="G21" s="328" t="s">
        <v>61</v>
      </c>
      <c r="H21" s="329">
        <v>9963</v>
      </c>
      <c r="I21" s="329">
        <v>9963</v>
      </c>
      <c r="J21" s="329">
        <v>3321</v>
      </c>
      <c r="K21" s="329">
        <v>3321</v>
      </c>
      <c r="L21" s="329">
        <v>3321</v>
      </c>
      <c r="M21" s="329">
        <v>3321</v>
      </c>
      <c r="N21" s="329" t="s">
        <v>61</v>
      </c>
      <c r="O21" s="330"/>
    </row>
    <row r="22" spans="2:15" x14ac:dyDescent="0.25">
      <c r="B22" s="186" t="s">
        <v>531</v>
      </c>
      <c r="C22" s="181">
        <v>13591</v>
      </c>
      <c r="D22" s="327"/>
      <c r="E22" s="182">
        <v>8</v>
      </c>
      <c r="F22" s="130"/>
      <c r="G22" s="324" t="s">
        <v>61</v>
      </c>
      <c r="H22" s="329">
        <v>13591</v>
      </c>
      <c r="I22" s="329" t="s">
        <v>61</v>
      </c>
      <c r="J22" s="329" t="s">
        <v>61</v>
      </c>
      <c r="K22" s="329" t="s">
        <v>61</v>
      </c>
      <c r="L22" s="329" t="s">
        <v>61</v>
      </c>
      <c r="M22" s="329" t="s">
        <v>61</v>
      </c>
      <c r="N22" s="329" t="s">
        <v>61</v>
      </c>
      <c r="O22" s="330"/>
    </row>
    <row r="23" spans="2:15" x14ac:dyDescent="0.25">
      <c r="B23" s="186"/>
      <c r="C23" s="181" t="s">
        <v>61</v>
      </c>
      <c r="D23" s="327"/>
      <c r="E23" s="182"/>
      <c r="F23" s="130"/>
      <c r="G23" s="328" t="s">
        <v>61</v>
      </c>
      <c r="H23" s="329" t="s">
        <v>61</v>
      </c>
      <c r="I23" s="329" t="s">
        <v>61</v>
      </c>
      <c r="J23" s="329" t="s">
        <v>61</v>
      </c>
      <c r="K23" s="329" t="s">
        <v>61</v>
      </c>
      <c r="L23" s="329" t="s">
        <v>61</v>
      </c>
      <c r="M23" s="329" t="s">
        <v>61</v>
      </c>
      <c r="N23" s="329" t="s">
        <v>61</v>
      </c>
      <c r="O23" s="330"/>
    </row>
    <row r="24" spans="2:15" x14ac:dyDescent="0.25">
      <c r="B24" s="186"/>
      <c r="C24" s="181" t="s">
        <v>61</v>
      </c>
      <c r="D24" s="327"/>
      <c r="E24" s="182"/>
      <c r="F24" s="130"/>
      <c r="G24" s="328" t="s">
        <v>61</v>
      </c>
      <c r="H24" s="329" t="s">
        <v>61</v>
      </c>
      <c r="I24" s="329" t="s">
        <v>61</v>
      </c>
      <c r="J24" s="329" t="s">
        <v>61</v>
      </c>
      <c r="K24" s="329" t="s">
        <v>61</v>
      </c>
      <c r="L24" s="329" t="s">
        <v>61</v>
      </c>
      <c r="M24" s="329" t="s">
        <v>61</v>
      </c>
      <c r="N24" s="329" t="s">
        <v>61</v>
      </c>
      <c r="O24" s="330"/>
    </row>
    <row r="25" spans="2:15" x14ac:dyDescent="0.25">
      <c r="B25" s="186"/>
      <c r="C25" s="181" t="s">
        <v>61</v>
      </c>
      <c r="D25" s="327"/>
      <c r="E25" s="182"/>
      <c r="F25" s="130"/>
      <c r="G25" s="328" t="s">
        <v>61</v>
      </c>
      <c r="H25" s="329" t="s">
        <v>61</v>
      </c>
      <c r="I25" s="329" t="s">
        <v>61</v>
      </c>
      <c r="J25" s="329" t="s">
        <v>61</v>
      </c>
      <c r="K25" s="329" t="s">
        <v>61</v>
      </c>
      <c r="L25" s="329" t="s">
        <v>61</v>
      </c>
      <c r="M25" s="329" t="s">
        <v>61</v>
      </c>
      <c r="N25" s="329" t="s">
        <v>61</v>
      </c>
      <c r="O25" s="330"/>
    </row>
    <row r="26" spans="2:15" x14ac:dyDescent="0.25">
      <c r="B26" s="186"/>
      <c r="C26" s="181" t="s">
        <v>61</v>
      </c>
      <c r="D26" s="327"/>
      <c r="E26" s="182"/>
      <c r="F26" s="130"/>
      <c r="G26" s="328" t="s">
        <v>61</v>
      </c>
      <c r="H26" s="329" t="s">
        <v>61</v>
      </c>
      <c r="I26" s="329" t="s">
        <v>61</v>
      </c>
      <c r="J26" s="329" t="s">
        <v>61</v>
      </c>
      <c r="K26" s="329" t="s">
        <v>61</v>
      </c>
      <c r="L26" s="329" t="s">
        <v>61</v>
      </c>
      <c r="M26" s="329" t="s">
        <v>61</v>
      </c>
      <c r="N26" s="329" t="s">
        <v>61</v>
      </c>
      <c r="O26" s="330"/>
    </row>
    <row r="27" spans="2:15" x14ac:dyDescent="0.25">
      <c r="B27" s="186"/>
      <c r="C27" s="181" t="s">
        <v>61</v>
      </c>
      <c r="D27" s="327"/>
      <c r="E27" s="182"/>
      <c r="F27" s="130"/>
      <c r="G27" s="328" t="s">
        <v>61</v>
      </c>
      <c r="H27" s="329" t="s">
        <v>61</v>
      </c>
      <c r="I27" s="329" t="s">
        <v>61</v>
      </c>
      <c r="J27" s="329" t="s">
        <v>61</v>
      </c>
      <c r="K27" s="329" t="s">
        <v>61</v>
      </c>
      <c r="L27" s="329" t="s">
        <v>61</v>
      </c>
      <c r="M27" s="329" t="s">
        <v>61</v>
      </c>
      <c r="N27" s="329" t="s">
        <v>61</v>
      </c>
      <c r="O27" s="330"/>
    </row>
    <row r="28" spans="2:15" x14ac:dyDescent="0.25">
      <c r="B28" s="186"/>
      <c r="C28" s="181" t="s">
        <v>61</v>
      </c>
      <c r="D28" s="327"/>
      <c r="E28" s="182"/>
      <c r="F28" s="130"/>
      <c r="G28" s="328" t="s">
        <v>61</v>
      </c>
      <c r="H28" s="329" t="s">
        <v>61</v>
      </c>
      <c r="I28" s="329" t="s">
        <v>61</v>
      </c>
      <c r="J28" s="329" t="s">
        <v>61</v>
      </c>
      <c r="K28" s="329" t="s">
        <v>61</v>
      </c>
      <c r="L28" s="329" t="s">
        <v>61</v>
      </c>
      <c r="M28" s="329" t="s">
        <v>61</v>
      </c>
      <c r="N28" s="329" t="s">
        <v>61</v>
      </c>
      <c r="O28" s="330"/>
    </row>
    <row r="29" spans="2:15" x14ac:dyDescent="0.25">
      <c r="B29" s="186"/>
      <c r="C29" s="181" t="s">
        <v>61</v>
      </c>
      <c r="D29" s="327"/>
      <c r="E29" s="182"/>
      <c r="F29" s="130"/>
      <c r="G29" s="328" t="s">
        <v>61</v>
      </c>
      <c r="H29" s="329" t="s">
        <v>61</v>
      </c>
      <c r="I29" s="329" t="s">
        <v>61</v>
      </c>
      <c r="J29" s="329" t="s">
        <v>61</v>
      </c>
      <c r="K29" s="329" t="s">
        <v>61</v>
      </c>
      <c r="L29" s="329" t="s">
        <v>61</v>
      </c>
      <c r="M29" s="329" t="s">
        <v>61</v>
      </c>
      <c r="N29" s="329" t="s">
        <v>61</v>
      </c>
      <c r="O29" s="330"/>
    </row>
    <row r="30" spans="2:15" x14ac:dyDescent="0.25">
      <c r="B30" s="186"/>
      <c r="C30" s="181" t="s">
        <v>61</v>
      </c>
      <c r="D30" s="327"/>
      <c r="E30" s="182"/>
      <c r="F30" s="130"/>
      <c r="G30" s="328" t="s">
        <v>61</v>
      </c>
      <c r="H30" s="329" t="s">
        <v>61</v>
      </c>
      <c r="I30" s="329" t="s">
        <v>61</v>
      </c>
      <c r="J30" s="329" t="s">
        <v>61</v>
      </c>
      <c r="K30" s="329" t="s">
        <v>61</v>
      </c>
      <c r="L30" s="329" t="s">
        <v>61</v>
      </c>
      <c r="M30" s="329" t="s">
        <v>61</v>
      </c>
      <c r="N30" s="329" t="s">
        <v>61</v>
      </c>
      <c r="O30" s="330"/>
    </row>
    <row r="31" spans="2:15" x14ac:dyDescent="0.25">
      <c r="B31" s="186"/>
      <c r="C31" s="181" t="s">
        <v>61</v>
      </c>
      <c r="D31" s="327"/>
      <c r="E31" s="182"/>
      <c r="F31" s="130"/>
      <c r="G31" s="328" t="s">
        <v>61</v>
      </c>
      <c r="H31" s="329" t="s">
        <v>61</v>
      </c>
      <c r="I31" s="329" t="s">
        <v>61</v>
      </c>
      <c r="J31" s="329" t="s">
        <v>61</v>
      </c>
      <c r="K31" s="329" t="s">
        <v>61</v>
      </c>
      <c r="L31" s="329" t="s">
        <v>61</v>
      </c>
      <c r="M31" s="329" t="s">
        <v>61</v>
      </c>
      <c r="N31" s="329" t="s">
        <v>61</v>
      </c>
      <c r="O31" s="330"/>
    </row>
    <row r="32" spans="2:15" x14ac:dyDescent="0.25">
      <c r="B32" s="186"/>
      <c r="C32" s="181" t="s">
        <v>61</v>
      </c>
      <c r="D32" s="327"/>
      <c r="E32" s="182"/>
      <c r="F32" s="130"/>
      <c r="G32" s="328" t="s">
        <v>61</v>
      </c>
      <c r="H32" s="329" t="s">
        <v>61</v>
      </c>
      <c r="I32" s="329" t="s">
        <v>61</v>
      </c>
      <c r="J32" s="329" t="s">
        <v>61</v>
      </c>
      <c r="K32" s="329" t="s">
        <v>61</v>
      </c>
      <c r="L32" s="329" t="s">
        <v>61</v>
      </c>
      <c r="M32" s="329" t="s">
        <v>61</v>
      </c>
      <c r="N32" s="329" t="s">
        <v>61</v>
      </c>
      <c r="O32" s="330"/>
    </row>
    <row r="33" spans="2:15" x14ac:dyDescent="0.25">
      <c r="B33" s="186"/>
      <c r="C33" s="181" t="s">
        <v>61</v>
      </c>
      <c r="D33" s="327"/>
      <c r="E33" s="182"/>
      <c r="F33" s="130"/>
      <c r="G33" s="328" t="s">
        <v>61</v>
      </c>
      <c r="H33" s="329" t="s">
        <v>61</v>
      </c>
      <c r="I33" s="329" t="s">
        <v>61</v>
      </c>
      <c r="J33" s="329" t="s">
        <v>61</v>
      </c>
      <c r="K33" s="329" t="s">
        <v>61</v>
      </c>
      <c r="L33" s="329" t="s">
        <v>61</v>
      </c>
      <c r="M33" s="329" t="s">
        <v>61</v>
      </c>
      <c r="N33" s="329" t="s">
        <v>61</v>
      </c>
      <c r="O33" s="330"/>
    </row>
    <row r="34" spans="2:15" x14ac:dyDescent="0.25">
      <c r="B34" s="186"/>
      <c r="C34" s="181" t="s">
        <v>61</v>
      </c>
      <c r="D34" s="327"/>
      <c r="E34" s="182"/>
      <c r="F34" s="130"/>
      <c r="G34" s="328" t="s">
        <v>61</v>
      </c>
      <c r="H34" s="329" t="s">
        <v>61</v>
      </c>
      <c r="I34" s="329" t="s">
        <v>61</v>
      </c>
      <c r="J34" s="329" t="s">
        <v>61</v>
      </c>
      <c r="K34" s="329" t="s">
        <v>61</v>
      </c>
      <c r="L34" s="329" t="s">
        <v>61</v>
      </c>
      <c r="M34" s="329" t="s">
        <v>61</v>
      </c>
      <c r="N34" s="329" t="s">
        <v>61</v>
      </c>
      <c r="O34" s="330"/>
    </row>
    <row r="35" spans="2:15" x14ac:dyDescent="0.25">
      <c r="B35" s="186"/>
      <c r="C35" s="181" t="s">
        <v>61</v>
      </c>
      <c r="D35" s="327"/>
      <c r="E35" s="182"/>
      <c r="F35" s="130"/>
      <c r="G35" s="328" t="s">
        <v>61</v>
      </c>
      <c r="H35" s="329" t="s">
        <v>61</v>
      </c>
      <c r="I35" s="329" t="s">
        <v>61</v>
      </c>
      <c r="J35" s="329" t="s">
        <v>61</v>
      </c>
      <c r="K35" s="329" t="s">
        <v>61</v>
      </c>
      <c r="L35" s="329" t="s">
        <v>61</v>
      </c>
      <c r="M35" s="329" t="s">
        <v>61</v>
      </c>
      <c r="N35" s="329" t="s">
        <v>61</v>
      </c>
      <c r="O35" s="330"/>
    </row>
    <row r="36" spans="2:15" x14ac:dyDescent="0.25">
      <c r="B36" s="186"/>
      <c r="C36" s="181" t="s">
        <v>61</v>
      </c>
      <c r="D36" s="327"/>
      <c r="E36" s="182"/>
      <c r="F36" s="130"/>
      <c r="G36" s="328" t="s">
        <v>61</v>
      </c>
      <c r="H36" s="329" t="s">
        <v>61</v>
      </c>
      <c r="I36" s="329" t="s">
        <v>61</v>
      </c>
      <c r="J36" s="329" t="s">
        <v>61</v>
      </c>
      <c r="K36" s="329" t="s">
        <v>61</v>
      </c>
      <c r="L36" s="329" t="s">
        <v>61</v>
      </c>
      <c r="M36" s="329" t="s">
        <v>61</v>
      </c>
      <c r="N36" s="329" t="s">
        <v>61</v>
      </c>
      <c r="O36" s="330"/>
    </row>
    <row r="37" spans="2:15" x14ac:dyDescent="0.25">
      <c r="B37" s="186"/>
      <c r="C37" s="181" t="s">
        <v>61</v>
      </c>
      <c r="D37" s="327"/>
      <c r="E37" s="182"/>
      <c r="F37" s="130"/>
      <c r="G37" s="328" t="s">
        <v>61</v>
      </c>
      <c r="H37" s="329" t="s">
        <v>61</v>
      </c>
      <c r="I37" s="329" t="s">
        <v>61</v>
      </c>
      <c r="J37" s="329" t="s">
        <v>61</v>
      </c>
      <c r="K37" s="329" t="s">
        <v>61</v>
      </c>
      <c r="L37" s="329" t="s">
        <v>61</v>
      </c>
      <c r="M37" s="329" t="s">
        <v>61</v>
      </c>
      <c r="N37" s="329" t="s">
        <v>61</v>
      </c>
      <c r="O37" s="330"/>
    </row>
    <row r="38" spans="2:15" x14ac:dyDescent="0.25">
      <c r="B38" s="186"/>
      <c r="C38" s="181" t="s">
        <v>61</v>
      </c>
      <c r="D38" s="327"/>
      <c r="E38" s="182"/>
      <c r="F38" s="130"/>
      <c r="G38" s="328" t="s">
        <v>61</v>
      </c>
      <c r="H38" s="329" t="s">
        <v>61</v>
      </c>
      <c r="I38" s="329" t="s">
        <v>61</v>
      </c>
      <c r="J38" s="329" t="s">
        <v>61</v>
      </c>
      <c r="K38" s="329" t="s">
        <v>61</v>
      </c>
      <c r="L38" s="329" t="s">
        <v>61</v>
      </c>
      <c r="M38" s="329" t="s">
        <v>61</v>
      </c>
      <c r="N38" s="329" t="s">
        <v>61</v>
      </c>
      <c r="O38" s="330"/>
    </row>
    <row r="39" spans="2:15" x14ac:dyDescent="0.25">
      <c r="B39" s="186"/>
      <c r="C39" s="181" t="s">
        <v>61</v>
      </c>
      <c r="D39" s="327"/>
      <c r="E39" s="182"/>
      <c r="F39" s="130"/>
      <c r="G39" s="328" t="s">
        <v>61</v>
      </c>
      <c r="H39" s="329" t="s">
        <v>61</v>
      </c>
      <c r="I39" s="329" t="s">
        <v>61</v>
      </c>
      <c r="J39" s="329" t="s">
        <v>61</v>
      </c>
      <c r="K39" s="329" t="s">
        <v>61</v>
      </c>
      <c r="L39" s="329" t="s">
        <v>61</v>
      </c>
      <c r="M39" s="329" t="s">
        <v>61</v>
      </c>
      <c r="N39" s="329" t="s">
        <v>61</v>
      </c>
      <c r="O39" s="330"/>
    </row>
    <row r="40" spans="2:15" x14ac:dyDescent="0.25">
      <c r="B40" s="186"/>
      <c r="C40" s="181"/>
      <c r="D40" s="327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27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27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3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6" spans="2:15" ht="27" customHeight="1" x14ac:dyDescent="0.25">
      <c r="B46" s="29" t="s">
        <v>450</v>
      </c>
      <c r="C46" s="43"/>
      <c r="D46" s="43"/>
      <c r="E46" s="30"/>
      <c r="F46" s="30"/>
      <c r="G46" s="306"/>
      <c r="H46" s="306"/>
      <c r="I46" s="306"/>
      <c r="J46" s="306"/>
      <c r="K46" s="306"/>
      <c r="L46" s="306"/>
      <c r="M46" s="306"/>
      <c r="N46" s="306"/>
      <c r="O46" s="307"/>
    </row>
    <row r="47" spans="2:15" ht="4.9000000000000004" customHeight="1" x14ac:dyDescent="0.25">
      <c r="B47" s="24"/>
      <c r="O47" s="23"/>
    </row>
    <row r="48" spans="2:15" s="1" customFormat="1" ht="30" customHeight="1" x14ac:dyDescent="0.25">
      <c r="B48" s="4" t="s">
        <v>451</v>
      </c>
      <c r="C48" s="132"/>
      <c r="D48" s="132"/>
      <c r="E48" s="132"/>
      <c r="F48" s="132"/>
      <c r="G48" s="306">
        <v>2023</v>
      </c>
      <c r="H48" s="306">
        <f t="shared" ref="H48:N48" si="1">+G48+1</f>
        <v>2024</v>
      </c>
      <c r="I48" s="306">
        <f t="shared" si="1"/>
        <v>2025</v>
      </c>
      <c r="J48" s="306">
        <f t="shared" si="1"/>
        <v>2026</v>
      </c>
      <c r="K48" s="306">
        <f t="shared" si="1"/>
        <v>2027</v>
      </c>
      <c r="L48" s="306">
        <f t="shared" si="1"/>
        <v>2028</v>
      </c>
      <c r="M48" s="306">
        <f t="shared" si="1"/>
        <v>2029</v>
      </c>
      <c r="N48" s="306">
        <f t="shared" si="1"/>
        <v>2030</v>
      </c>
      <c r="O48" s="302" t="s">
        <v>449</v>
      </c>
    </row>
    <row r="49" spans="2:15" s="1" customFormat="1" ht="4.9000000000000004" customHeight="1" x14ac:dyDescent="0.25">
      <c r="B49" s="17"/>
      <c r="O49" s="6"/>
    </row>
    <row r="50" spans="2:15" s="1" customFormat="1" x14ac:dyDescent="0.25">
      <c r="B50" s="31" t="s">
        <v>388</v>
      </c>
      <c r="G50" s="310">
        <f t="shared" ref="G50:O50" si="2">SUM(G53:G88)</f>
        <v>0</v>
      </c>
      <c r="H50" s="310">
        <f t="shared" si="2"/>
        <v>0</v>
      </c>
      <c r="I50" s="310">
        <f t="shared" si="2"/>
        <v>0</v>
      </c>
      <c r="J50" s="310">
        <f t="shared" si="2"/>
        <v>0</v>
      </c>
      <c r="K50" s="310">
        <f t="shared" si="2"/>
        <v>0</v>
      </c>
      <c r="L50" s="310">
        <f t="shared" si="2"/>
        <v>0</v>
      </c>
      <c r="M50" s="310">
        <f t="shared" si="2"/>
        <v>0</v>
      </c>
      <c r="N50" s="310">
        <f t="shared" si="2"/>
        <v>0</v>
      </c>
      <c r="O50" s="311">
        <f t="shared" si="2"/>
        <v>0</v>
      </c>
    </row>
    <row r="51" spans="2:15" s="1" customFormat="1" ht="3" customHeight="1" x14ac:dyDescent="0.25">
      <c r="B51" s="14"/>
      <c r="G51" s="21"/>
      <c r="H51" s="21"/>
      <c r="I51" s="21"/>
      <c r="J51" s="21"/>
      <c r="K51" s="21"/>
      <c r="L51" s="21"/>
      <c r="M51" s="21"/>
      <c r="N51" s="21"/>
      <c r="O51" s="33"/>
    </row>
    <row r="52" spans="2:15" s="1" customFormat="1" x14ac:dyDescent="0.25">
      <c r="B52" s="5" t="s">
        <v>389</v>
      </c>
      <c r="G52"/>
      <c r="N52" s="21"/>
      <c r="O52" s="33"/>
    </row>
    <row r="53" spans="2:15" s="1" customFormat="1" x14ac:dyDescent="0.25">
      <c r="B53" s="102"/>
      <c r="G53" s="70"/>
      <c r="H53" s="70"/>
      <c r="I53" s="70"/>
      <c r="J53" s="70"/>
      <c r="K53" s="70"/>
      <c r="L53" s="70"/>
      <c r="M53" s="70"/>
      <c r="N53" s="70"/>
      <c r="O53" s="103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0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4"/>
      <c r="G87" s="71"/>
      <c r="H87" s="71"/>
      <c r="I87" s="71"/>
      <c r="J87" s="71"/>
      <c r="K87" s="71"/>
      <c r="L87" s="71"/>
      <c r="M87" s="71"/>
      <c r="N87" s="71"/>
      <c r="O87" s="105"/>
    </row>
    <row r="88" spans="2:15" s="1" customFormat="1" x14ac:dyDescent="0.25">
      <c r="B88" s="106"/>
      <c r="G88" s="72"/>
      <c r="H88" s="72"/>
      <c r="I88" s="72"/>
      <c r="J88" s="72"/>
      <c r="K88" s="72"/>
      <c r="L88" s="72"/>
      <c r="M88" s="72"/>
      <c r="N88" s="72"/>
      <c r="O88" s="107"/>
    </row>
    <row r="89" spans="2:15" s="1" customFormat="1" ht="4.9000000000000004" customHeight="1" x14ac:dyDescent="0.25">
      <c r="B89" s="31"/>
      <c r="G89" s="21"/>
      <c r="H89" s="21"/>
      <c r="I89" s="21"/>
      <c r="J89" s="21"/>
      <c r="K89" s="21"/>
      <c r="L89" s="21"/>
      <c r="M89" s="21"/>
      <c r="N89" s="21"/>
      <c r="O89" s="33"/>
    </row>
    <row r="90" spans="2:15" s="1" customFormat="1" x14ac:dyDescent="0.25">
      <c r="B90" s="31" t="s">
        <v>390</v>
      </c>
      <c r="G90" s="310">
        <f t="shared" ref="G90:O90" si="3">SUM(G91:G96,G133:G139,G141:G142)</f>
        <v>0</v>
      </c>
      <c r="H90" s="310">
        <f t="shared" si="3"/>
        <v>0</v>
      </c>
      <c r="I90" s="310">
        <f t="shared" si="3"/>
        <v>0</v>
      </c>
      <c r="J90" s="310">
        <f t="shared" si="3"/>
        <v>0</v>
      </c>
      <c r="K90" s="310">
        <f t="shared" si="3"/>
        <v>0</v>
      </c>
      <c r="L90" s="310">
        <f t="shared" si="3"/>
        <v>0</v>
      </c>
      <c r="M90" s="310">
        <f t="shared" si="3"/>
        <v>0</v>
      </c>
      <c r="N90" s="310">
        <f t="shared" si="3"/>
        <v>0</v>
      </c>
      <c r="O90" s="311">
        <f t="shared" si="3"/>
        <v>0</v>
      </c>
    </row>
    <row r="91" spans="2:15" s="1" customFormat="1" x14ac:dyDescent="0.25">
      <c r="B91" s="5" t="s">
        <v>391</v>
      </c>
      <c r="E91"/>
      <c r="G91" s="72"/>
      <c r="H91" s="72">
        <v>0</v>
      </c>
      <c r="I91" s="72">
        <v>0</v>
      </c>
      <c r="J91" s="72">
        <v>0</v>
      </c>
      <c r="K91" s="72">
        <v>0</v>
      </c>
      <c r="L91" s="72">
        <v>0</v>
      </c>
      <c r="M91" s="72">
        <v>0</v>
      </c>
      <c r="N91" s="70">
        <v>0</v>
      </c>
      <c r="O91" s="103"/>
    </row>
    <row r="92" spans="2:15" s="1" customFormat="1" x14ac:dyDescent="0.25">
      <c r="B92" s="5" t="s">
        <v>392</v>
      </c>
      <c r="G92" s="72"/>
      <c r="H92" s="72">
        <v>0</v>
      </c>
      <c r="I92" s="72">
        <v>0</v>
      </c>
      <c r="J92" s="72">
        <v>0</v>
      </c>
      <c r="K92" s="72">
        <v>0</v>
      </c>
      <c r="L92" s="72">
        <v>0</v>
      </c>
      <c r="M92" s="72">
        <v>0</v>
      </c>
      <c r="N92" s="71">
        <v>0</v>
      </c>
      <c r="O92" s="105"/>
    </row>
    <row r="93" spans="2:15" s="1" customFormat="1" x14ac:dyDescent="0.25">
      <c r="B93" s="5" t="s">
        <v>393</v>
      </c>
      <c r="G93" s="72"/>
      <c r="H93" s="72">
        <v>0</v>
      </c>
      <c r="I93" s="72">
        <v>0</v>
      </c>
      <c r="J93" s="72">
        <v>0</v>
      </c>
      <c r="K93" s="72">
        <v>0</v>
      </c>
      <c r="L93" s="72">
        <v>0</v>
      </c>
      <c r="M93" s="72">
        <v>0</v>
      </c>
      <c r="N93" s="72">
        <v>0</v>
      </c>
      <c r="O93" s="107"/>
    </row>
    <row r="94" spans="2:15" s="1" customFormat="1" x14ac:dyDescent="0.25">
      <c r="B94" s="50" t="s">
        <v>394</v>
      </c>
      <c r="O94" s="6"/>
    </row>
    <row r="95" spans="2:15" s="1" customFormat="1" ht="3" customHeight="1" x14ac:dyDescent="0.25">
      <c r="B95" s="14"/>
      <c r="G95" s="21"/>
      <c r="H95" s="21"/>
      <c r="I95" s="21"/>
      <c r="J95" s="21"/>
      <c r="K95" s="21"/>
      <c r="L95" s="21"/>
      <c r="M95" s="21"/>
      <c r="N95" s="21"/>
      <c r="O95" s="33"/>
    </row>
    <row r="96" spans="2:15" s="1" customFormat="1" x14ac:dyDescent="0.25">
      <c r="B96" s="34" t="s">
        <v>389</v>
      </c>
      <c r="E96"/>
      <c r="G96" s="310">
        <f t="shared" ref="G96:O96" si="4">SUM(G97:G132)</f>
        <v>0</v>
      </c>
      <c r="H96" s="310">
        <f t="shared" si="4"/>
        <v>0</v>
      </c>
      <c r="I96" s="310">
        <f t="shared" si="4"/>
        <v>0</v>
      </c>
      <c r="J96" s="310">
        <f t="shared" si="4"/>
        <v>0</v>
      </c>
      <c r="K96" s="310">
        <f t="shared" si="4"/>
        <v>0</v>
      </c>
      <c r="L96" s="310">
        <f t="shared" si="4"/>
        <v>0</v>
      </c>
      <c r="M96" s="310">
        <f t="shared" si="4"/>
        <v>0</v>
      </c>
      <c r="N96" s="310">
        <f t="shared" si="4"/>
        <v>0</v>
      </c>
      <c r="O96" s="311">
        <f t="shared" si="4"/>
        <v>0</v>
      </c>
    </row>
    <row r="97" spans="2:15" s="1" customFormat="1" x14ac:dyDescent="0.25">
      <c r="B97" s="335">
        <f t="shared" ref="B97:B132" si="5">B53</f>
        <v>0</v>
      </c>
      <c r="G97" s="70"/>
      <c r="H97" s="70">
        <v>0</v>
      </c>
      <c r="I97" s="70">
        <v>0</v>
      </c>
      <c r="J97" s="70">
        <v>0</v>
      </c>
      <c r="K97" s="70">
        <v>0</v>
      </c>
      <c r="L97" s="70">
        <v>0</v>
      </c>
      <c r="M97" s="70">
        <v>0</v>
      </c>
      <c r="N97" s="70">
        <v>0</v>
      </c>
      <c r="O97" s="103"/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6">
        <f t="shared" si="5"/>
        <v>0</v>
      </c>
      <c r="G131" s="71"/>
      <c r="H131" s="71"/>
      <c r="I131" s="71"/>
      <c r="J131" s="71"/>
      <c r="K131" s="71"/>
      <c r="L131" s="71"/>
      <c r="M131" s="71"/>
      <c r="N131" s="71"/>
      <c r="O131" s="105"/>
    </row>
    <row r="132" spans="2:15" s="1" customFormat="1" x14ac:dyDescent="0.25">
      <c r="B132" s="337">
        <f t="shared" si="5"/>
        <v>0</v>
      </c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395</v>
      </c>
      <c r="E133"/>
      <c r="G133" s="72"/>
      <c r="H133" s="72">
        <v>0</v>
      </c>
      <c r="I133" s="72">
        <v>0</v>
      </c>
      <c r="J133" s="72">
        <v>0</v>
      </c>
      <c r="K133" s="72">
        <v>0</v>
      </c>
      <c r="L133" s="72">
        <v>0</v>
      </c>
      <c r="M133" s="72">
        <v>0</v>
      </c>
      <c r="N133" s="71">
        <v>0</v>
      </c>
      <c r="O133" s="105"/>
    </row>
    <row r="134" spans="2:15" s="1" customFormat="1" x14ac:dyDescent="0.25">
      <c r="B134" s="5" t="s">
        <v>396</v>
      </c>
      <c r="G134" s="72"/>
      <c r="H134" s="72">
        <v>0</v>
      </c>
      <c r="I134" s="72">
        <v>0</v>
      </c>
      <c r="J134" s="72">
        <v>0</v>
      </c>
      <c r="K134" s="72">
        <v>0</v>
      </c>
      <c r="L134" s="72">
        <v>0</v>
      </c>
      <c r="M134" s="72">
        <v>0</v>
      </c>
      <c r="N134" s="71">
        <v>0</v>
      </c>
      <c r="O134" s="105"/>
    </row>
    <row r="135" spans="2:15" s="1" customFormat="1" x14ac:dyDescent="0.25">
      <c r="B135" s="5" t="s">
        <v>397</v>
      </c>
      <c r="G135" s="72"/>
      <c r="H135" s="72">
        <v>0</v>
      </c>
      <c r="I135" s="72">
        <v>0</v>
      </c>
      <c r="J135" s="72">
        <v>0</v>
      </c>
      <c r="K135" s="72">
        <v>0</v>
      </c>
      <c r="L135" s="72">
        <v>0</v>
      </c>
      <c r="M135" s="72">
        <v>0</v>
      </c>
      <c r="N135" s="71">
        <v>0</v>
      </c>
      <c r="O135" s="105"/>
    </row>
    <row r="136" spans="2:15" s="1" customFormat="1" x14ac:dyDescent="0.25">
      <c r="B136" s="5" t="s">
        <v>398</v>
      </c>
      <c r="G136" s="72"/>
      <c r="H136" s="72">
        <v>0</v>
      </c>
      <c r="I136" s="72">
        <v>0</v>
      </c>
      <c r="J136" s="72">
        <v>0</v>
      </c>
      <c r="K136" s="72">
        <v>0</v>
      </c>
      <c r="L136" s="72">
        <v>0</v>
      </c>
      <c r="M136" s="72">
        <v>0</v>
      </c>
      <c r="N136" s="71">
        <v>0</v>
      </c>
      <c r="O136" s="105"/>
    </row>
    <row r="137" spans="2:15" s="1" customFormat="1" x14ac:dyDescent="0.25">
      <c r="B137" s="5" t="s">
        <v>399</v>
      </c>
      <c r="G137" s="72"/>
      <c r="H137" s="72">
        <v>0</v>
      </c>
      <c r="I137" s="72">
        <v>0</v>
      </c>
      <c r="J137" s="72">
        <v>0</v>
      </c>
      <c r="K137" s="72">
        <v>0</v>
      </c>
      <c r="L137" s="72">
        <v>0</v>
      </c>
      <c r="M137" s="72">
        <v>0</v>
      </c>
      <c r="N137" s="71">
        <v>0</v>
      </c>
      <c r="O137" s="105"/>
    </row>
    <row r="138" spans="2:15" s="1" customFormat="1" x14ac:dyDescent="0.25">
      <c r="B138" s="5" t="s">
        <v>400</v>
      </c>
      <c r="G138" s="72"/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71">
        <v>0</v>
      </c>
      <c r="O138" s="105"/>
    </row>
    <row r="139" spans="2:15" s="1" customFormat="1" x14ac:dyDescent="0.25">
      <c r="B139" s="5" t="s">
        <v>401</v>
      </c>
      <c r="G139" s="72"/>
      <c r="H139" s="72">
        <v>0</v>
      </c>
      <c r="I139" s="72">
        <v>0</v>
      </c>
      <c r="J139" s="72">
        <v>0</v>
      </c>
      <c r="K139" s="72">
        <v>0</v>
      </c>
      <c r="L139" s="72">
        <v>0</v>
      </c>
      <c r="M139" s="72">
        <v>0</v>
      </c>
      <c r="N139" s="72">
        <v>0</v>
      </c>
      <c r="O139" s="107"/>
    </row>
    <row r="140" spans="2:15" s="1" customFormat="1" x14ac:dyDescent="0.25">
      <c r="B140" s="50" t="s">
        <v>72</v>
      </c>
      <c r="G140" s="21"/>
      <c r="H140" s="21"/>
      <c r="I140" s="21"/>
      <c r="J140" s="21"/>
      <c r="K140" s="21"/>
      <c r="L140" s="21"/>
      <c r="M140" s="21"/>
      <c r="N140" s="21"/>
      <c r="O140" s="33"/>
    </row>
    <row r="141" spans="2:15" s="1" customFormat="1" x14ac:dyDescent="0.25">
      <c r="B141" s="338"/>
      <c r="G141" s="70"/>
      <c r="H141" s="70"/>
      <c r="I141" s="70"/>
      <c r="J141" s="70"/>
      <c r="K141" s="70"/>
      <c r="L141" s="70"/>
      <c r="M141" s="70"/>
      <c r="N141" s="70"/>
      <c r="O141" s="103"/>
    </row>
    <row r="142" spans="2:15" s="1" customFormat="1" x14ac:dyDescent="0.25">
      <c r="B142" s="313"/>
      <c r="G142" s="71"/>
      <c r="H142" s="71"/>
      <c r="I142" s="71"/>
      <c r="J142" s="71"/>
      <c r="K142" s="71"/>
      <c r="L142" s="71"/>
      <c r="M142" s="71"/>
      <c r="N142" s="72"/>
      <c r="O142" s="107"/>
    </row>
    <row r="143" spans="2:15" s="1" customFormat="1" x14ac:dyDescent="0.25">
      <c r="B143" s="45"/>
      <c r="G143" s="21"/>
      <c r="H143" s="21"/>
      <c r="I143" s="21"/>
      <c r="J143" s="21"/>
      <c r="K143" s="21"/>
      <c r="L143" s="21"/>
      <c r="M143" s="21"/>
      <c r="N143" s="21"/>
      <c r="O143" s="33"/>
    </row>
    <row r="144" spans="2:15" s="1" customFormat="1" x14ac:dyDescent="0.25">
      <c r="B144" s="31" t="s">
        <v>402</v>
      </c>
      <c r="G144" s="21"/>
      <c r="H144" s="21"/>
      <c r="I144" s="21"/>
      <c r="J144" s="21"/>
      <c r="K144" s="21"/>
      <c r="L144" s="21"/>
      <c r="M144" s="21"/>
      <c r="N144" s="21"/>
      <c r="O144" s="33"/>
    </row>
    <row r="145" spans="1:16" s="1" customFormat="1" ht="7.9" customHeight="1" x14ac:dyDescent="0.25">
      <c r="B145" s="31"/>
      <c r="G145" s="21"/>
      <c r="H145" s="21"/>
      <c r="I145" s="21"/>
      <c r="J145" s="21"/>
      <c r="K145" s="21"/>
      <c r="L145" s="21"/>
      <c r="M145" s="21"/>
      <c r="N145" s="21"/>
      <c r="O145" s="33"/>
    </row>
    <row r="146" spans="1:16" s="1" customFormat="1" x14ac:dyDescent="0.25">
      <c r="B146" s="32" t="s">
        <v>466</v>
      </c>
      <c r="G146" s="21"/>
      <c r="H146" s="21"/>
      <c r="I146" s="21"/>
      <c r="J146" s="21"/>
      <c r="K146" s="21"/>
      <c r="L146" s="21"/>
      <c r="M146" s="21"/>
      <c r="N146" s="21"/>
      <c r="O146" s="33"/>
    </row>
    <row r="147" spans="1:16" s="1" customFormat="1" x14ac:dyDescent="0.25">
      <c r="B147" s="34" t="s">
        <v>491</v>
      </c>
      <c r="G147" s="70">
        <f>'5_Infraestruturas_Baixa'!D38</f>
        <v>16.529425592080333</v>
      </c>
      <c r="H147" s="70">
        <f>'5_Infraestruturas_Baixa'!E38</f>
        <v>156.85456688570883</v>
      </c>
      <c r="I147" s="70">
        <f>'5_Infraestruturas_Baixa'!F38</f>
        <v>297.19812673081674</v>
      </c>
      <c r="J147" s="70">
        <f>'5_Infraestruturas_Baixa'!G38</f>
        <v>577.88524642103255</v>
      </c>
      <c r="K147" s="70">
        <f>'5_Infraestruturas_Baixa'!H38</f>
        <v>858.57236611124836</v>
      </c>
      <c r="L147" s="70">
        <f>'5_Infraestruturas_Baixa'!I38</f>
        <v>998.9159259563562</v>
      </c>
      <c r="M147" s="70">
        <f>'5_Infraestruturas_Baixa'!J38</f>
        <v>1139.2594858014643</v>
      </c>
      <c r="N147" s="70">
        <f>'5_Infraestruturas_Baixa'!K38</f>
        <v>1279.6030456465721</v>
      </c>
      <c r="O147" s="103"/>
    </row>
    <row r="148" spans="1:16" s="1" customFormat="1" x14ac:dyDescent="0.25">
      <c r="B148" s="34" t="s">
        <v>492</v>
      </c>
      <c r="G148" s="71">
        <f>G147*0.5</f>
        <v>8.2647127960401665</v>
      </c>
      <c r="H148" s="71">
        <f t="shared" ref="H148:N148" si="6">H147*0.5</f>
        <v>78.427283442854417</v>
      </c>
      <c r="I148" s="71">
        <f t="shared" si="6"/>
        <v>148.59906336540837</v>
      </c>
      <c r="J148" s="71">
        <f t="shared" si="6"/>
        <v>288.94262321051627</v>
      </c>
      <c r="K148" s="71">
        <f t="shared" si="6"/>
        <v>429.28618305562418</v>
      </c>
      <c r="L148" s="71">
        <f t="shared" si="6"/>
        <v>499.4579629781781</v>
      </c>
      <c r="M148" s="71">
        <f t="shared" si="6"/>
        <v>569.62974290073214</v>
      </c>
      <c r="N148" s="72">
        <f t="shared" si="6"/>
        <v>639.80152282328606</v>
      </c>
      <c r="O148" s="189"/>
    </row>
    <row r="149" spans="1:16" s="1" customFormat="1" ht="4.9000000000000004" customHeight="1" x14ac:dyDescent="0.25">
      <c r="B149" s="34"/>
      <c r="G149" s="21"/>
      <c r="H149" s="21"/>
      <c r="I149" s="21"/>
      <c r="J149" s="21"/>
      <c r="K149" s="21"/>
      <c r="L149" s="21"/>
      <c r="M149" s="21"/>
      <c r="N149" s="21"/>
      <c r="O149" s="33"/>
    </row>
    <row r="150" spans="1:16" s="1" customFormat="1" x14ac:dyDescent="0.25">
      <c r="B150" s="32" t="s">
        <v>472</v>
      </c>
      <c r="G150" s="21"/>
      <c r="H150" s="21"/>
      <c r="I150" s="21"/>
      <c r="J150" s="21"/>
      <c r="K150" s="21"/>
      <c r="L150" s="21"/>
      <c r="M150" s="21"/>
      <c r="N150" s="21"/>
      <c r="O150" s="33"/>
    </row>
    <row r="151" spans="1:16" s="1" customFormat="1" x14ac:dyDescent="0.25">
      <c r="B151" s="34" t="s">
        <v>491</v>
      </c>
      <c r="G151" s="70">
        <f>'5_Infraestruturas_Baixa'!D43</f>
        <v>0</v>
      </c>
      <c r="H151" s="70">
        <f>'5_Infraestruturas_Baixa'!E43</f>
        <v>49.533021121802797</v>
      </c>
      <c r="I151" s="70">
        <f>'5_Infraestruturas_Baixa'!F43</f>
        <v>99.066042243605594</v>
      </c>
      <c r="J151" s="70">
        <f>'5_Infraestruturas_Baixa'!G43</f>
        <v>115.57704928420651</v>
      </c>
      <c r="K151" s="70">
        <f>'5_Infraestruturas_Baixa'!H43</f>
        <v>132.08805632480744</v>
      </c>
      <c r="L151" s="70">
        <f>'5_Infraestruturas_Baixa'!I43</f>
        <v>148.5990633654084</v>
      </c>
      <c r="M151" s="70">
        <f>'5_Infraestruturas_Baixa'!J43</f>
        <v>165.11007040600933</v>
      </c>
      <c r="N151" s="70">
        <f>'5_Infraestruturas_Baixa'!K43</f>
        <v>165.11007040600933</v>
      </c>
      <c r="O151" s="103"/>
    </row>
    <row r="152" spans="1:16" s="1" customFormat="1" x14ac:dyDescent="0.25">
      <c r="B152" s="34" t="s">
        <v>492</v>
      </c>
      <c r="G152" s="71">
        <f>G151*0.5</f>
        <v>0</v>
      </c>
      <c r="H152" s="71">
        <f t="shared" ref="H152:N152" si="7">H151*0.5</f>
        <v>24.766510560901398</v>
      </c>
      <c r="I152" s="71">
        <f t="shared" si="7"/>
        <v>49.533021121802797</v>
      </c>
      <c r="J152" s="71">
        <f t="shared" si="7"/>
        <v>57.788524642103255</v>
      </c>
      <c r="K152" s="71">
        <f t="shared" si="7"/>
        <v>66.04402816240372</v>
      </c>
      <c r="L152" s="71">
        <f t="shared" si="7"/>
        <v>74.299531682704199</v>
      </c>
      <c r="M152" s="71">
        <f t="shared" si="7"/>
        <v>82.555035203004664</v>
      </c>
      <c r="N152" s="72">
        <f t="shared" si="7"/>
        <v>82.555035203004664</v>
      </c>
      <c r="O152" s="189"/>
    </row>
    <row r="153" spans="1:16" s="1" customFormat="1" x14ac:dyDescent="0.25">
      <c r="B153" s="108"/>
      <c r="C153" s="26"/>
      <c r="D153" s="26"/>
      <c r="E153" s="26"/>
      <c r="F153" s="26"/>
      <c r="G153" s="109"/>
      <c r="H153" s="109"/>
      <c r="I153" s="109"/>
      <c r="J153" s="109"/>
      <c r="K153" s="109"/>
      <c r="L153" s="109"/>
      <c r="M153" s="109"/>
      <c r="N153" s="109"/>
      <c r="O153" s="110"/>
    </row>
    <row r="154" spans="1:16" s="1" customFormat="1" x14ac:dyDescent="0.25">
      <c r="B154" s="114"/>
      <c r="C154" s="28"/>
      <c r="D154" s="28"/>
      <c r="E154" s="28"/>
      <c r="F154" s="28"/>
      <c r="G154" s="114"/>
      <c r="H154" s="114"/>
      <c r="I154" s="114"/>
      <c r="J154" s="114"/>
      <c r="K154" s="114"/>
      <c r="L154" s="114"/>
      <c r="M154" s="114"/>
      <c r="N154" s="114"/>
      <c r="O154" s="114"/>
    </row>
    <row r="156" spans="1:16" x14ac:dyDescent="0.25">
      <c r="A156" t="s">
        <v>357</v>
      </c>
      <c r="B156" t="s">
        <v>357</v>
      </c>
      <c r="C156" t="s">
        <v>357</v>
      </c>
      <c r="D156" t="s">
        <v>357</v>
      </c>
      <c r="E156" t="s">
        <v>357</v>
      </c>
      <c r="F156" t="s">
        <v>357</v>
      </c>
      <c r="G156" t="s">
        <v>357</v>
      </c>
      <c r="H156" t="s">
        <v>357</v>
      </c>
      <c r="I156" t="s">
        <v>357</v>
      </c>
      <c r="J156" t="s">
        <v>357</v>
      </c>
      <c r="K156" t="s">
        <v>357</v>
      </c>
      <c r="L156" t="s">
        <v>357</v>
      </c>
      <c r="M156" t="s">
        <v>357</v>
      </c>
      <c r="N156" t="s">
        <v>357</v>
      </c>
      <c r="O156" t="s">
        <v>357</v>
      </c>
      <c r="P156" t="s">
        <v>357</v>
      </c>
    </row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3:B88" xr:uid="{00000000-0002-0000-1F00-000000000000}">
      <formula1>Municípios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theme="9"/>
  </sheetPr>
  <dimension ref="A2:P155"/>
  <sheetViews>
    <sheetView showGridLines="0" zoomScale="85" zoomScaleNormal="85" workbookViewId="0">
      <pane ySplit="3" topLeftCell="A121" activePane="bottomLeft" state="frozen"/>
      <selection activeCell="C157" sqref="C157"/>
      <selection pane="bottomLeft" activeCell="H141" sqref="H141:N141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2" spans="2:15" s="2" customFormat="1" ht="30" customHeight="1" x14ac:dyDescent="0.25">
      <c r="B2" s="285" t="s">
        <v>441</v>
      </c>
      <c r="C2" s="284"/>
      <c r="D2" s="389" t="s">
        <v>532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 t="s">
        <v>533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 t="s">
        <v>534</v>
      </c>
      <c r="C19" s="179">
        <v>12300</v>
      </c>
      <c r="D19" s="323"/>
      <c r="E19" s="351" t="s">
        <v>490</v>
      </c>
      <c r="F19" s="129"/>
      <c r="G19" s="324" t="s">
        <v>61</v>
      </c>
      <c r="H19" s="324">
        <v>12300</v>
      </c>
      <c r="I19" s="324" t="s">
        <v>61</v>
      </c>
      <c r="J19" s="324" t="s">
        <v>61</v>
      </c>
      <c r="K19" s="324" t="s">
        <v>61</v>
      </c>
      <c r="L19" s="324" t="s">
        <v>61</v>
      </c>
      <c r="M19" s="325" t="s">
        <v>61</v>
      </c>
      <c r="N19" s="325" t="s">
        <v>61</v>
      </c>
      <c r="O19" s="326"/>
    </row>
    <row r="20" spans="2:15" x14ac:dyDescent="0.25">
      <c r="B20" s="186" t="s">
        <v>535</v>
      </c>
      <c r="C20" s="181">
        <v>918320</v>
      </c>
      <c r="D20" s="327"/>
      <c r="E20" s="182">
        <v>8</v>
      </c>
      <c r="F20" s="130"/>
      <c r="G20" s="328" t="s">
        <v>61</v>
      </c>
      <c r="H20" s="329" t="s">
        <v>61</v>
      </c>
      <c r="I20" s="329" t="s">
        <v>61</v>
      </c>
      <c r="J20" s="329" t="s">
        <v>61</v>
      </c>
      <c r="K20" s="329">
        <v>229580</v>
      </c>
      <c r="L20" s="329">
        <v>229580</v>
      </c>
      <c r="M20" s="329">
        <v>229580</v>
      </c>
      <c r="N20" s="329">
        <v>229580</v>
      </c>
      <c r="O20" s="330"/>
    </row>
    <row r="21" spans="2:15" x14ac:dyDescent="0.25">
      <c r="B21" s="186"/>
      <c r="C21" s="181" t="s">
        <v>61</v>
      </c>
      <c r="D21" s="327"/>
      <c r="E21" s="182"/>
      <c r="F21" s="130"/>
      <c r="G21" s="328" t="s">
        <v>61</v>
      </c>
      <c r="H21" s="329" t="s">
        <v>61</v>
      </c>
      <c r="I21" s="329" t="s">
        <v>61</v>
      </c>
      <c r="J21" s="329" t="s">
        <v>61</v>
      </c>
      <c r="K21" s="329" t="s">
        <v>61</v>
      </c>
      <c r="L21" s="329" t="s">
        <v>61</v>
      </c>
      <c r="M21" s="329" t="s">
        <v>61</v>
      </c>
      <c r="N21" s="329" t="s">
        <v>61</v>
      </c>
      <c r="O21" s="330"/>
    </row>
    <row r="22" spans="2:15" x14ac:dyDescent="0.25">
      <c r="B22" s="186"/>
      <c r="C22" s="181" t="s">
        <v>61</v>
      </c>
      <c r="D22" s="327"/>
      <c r="E22" s="182"/>
      <c r="F22" s="130"/>
      <c r="G22" s="324" t="s">
        <v>61</v>
      </c>
      <c r="H22" s="329" t="s">
        <v>61</v>
      </c>
      <c r="I22" s="329" t="s">
        <v>61</v>
      </c>
      <c r="J22" s="329" t="s">
        <v>61</v>
      </c>
      <c r="K22" s="329" t="s">
        <v>61</v>
      </c>
      <c r="L22" s="329" t="s">
        <v>61</v>
      </c>
      <c r="M22" s="329" t="s">
        <v>61</v>
      </c>
      <c r="N22" s="329" t="s">
        <v>61</v>
      </c>
      <c r="O22" s="330"/>
    </row>
    <row r="23" spans="2:15" x14ac:dyDescent="0.25">
      <c r="B23" s="186"/>
      <c r="C23" s="181" t="s">
        <v>61</v>
      </c>
      <c r="D23" s="327"/>
      <c r="E23" s="182"/>
      <c r="F23" s="130"/>
      <c r="G23" s="328" t="s">
        <v>61</v>
      </c>
      <c r="H23" s="329" t="s">
        <v>61</v>
      </c>
      <c r="I23" s="329" t="s">
        <v>61</v>
      </c>
      <c r="J23" s="329" t="s">
        <v>61</v>
      </c>
      <c r="K23" s="329" t="s">
        <v>61</v>
      </c>
      <c r="L23" s="329" t="s">
        <v>61</v>
      </c>
      <c r="M23" s="329" t="s">
        <v>61</v>
      </c>
      <c r="N23" s="329" t="s">
        <v>61</v>
      </c>
      <c r="O23" s="330"/>
    </row>
    <row r="24" spans="2:15" x14ac:dyDescent="0.25">
      <c r="B24" s="186"/>
      <c r="C24" s="181" t="s">
        <v>61</v>
      </c>
      <c r="D24" s="327"/>
      <c r="E24" s="182"/>
      <c r="F24" s="130"/>
      <c r="G24" s="328" t="s">
        <v>61</v>
      </c>
      <c r="H24" s="329" t="s">
        <v>61</v>
      </c>
      <c r="I24" s="329" t="s">
        <v>61</v>
      </c>
      <c r="J24" s="329" t="s">
        <v>61</v>
      </c>
      <c r="K24" s="329" t="s">
        <v>61</v>
      </c>
      <c r="L24" s="329" t="s">
        <v>61</v>
      </c>
      <c r="M24" s="329" t="s">
        <v>61</v>
      </c>
      <c r="N24" s="329" t="s">
        <v>61</v>
      </c>
      <c r="O24" s="330"/>
    </row>
    <row r="25" spans="2:15" x14ac:dyDescent="0.25">
      <c r="B25" s="186"/>
      <c r="C25" s="181" t="s">
        <v>61</v>
      </c>
      <c r="D25" s="327"/>
      <c r="E25" s="182"/>
      <c r="F25" s="130"/>
      <c r="G25" s="328" t="s">
        <v>61</v>
      </c>
      <c r="H25" s="329" t="s">
        <v>61</v>
      </c>
      <c r="I25" s="329" t="s">
        <v>61</v>
      </c>
      <c r="J25" s="329" t="s">
        <v>61</v>
      </c>
      <c r="K25" s="329" t="s">
        <v>61</v>
      </c>
      <c r="L25" s="329" t="s">
        <v>61</v>
      </c>
      <c r="M25" s="329" t="s">
        <v>61</v>
      </c>
      <c r="N25" s="329" t="s">
        <v>61</v>
      </c>
      <c r="O25" s="330"/>
    </row>
    <row r="26" spans="2:15" x14ac:dyDescent="0.25">
      <c r="B26" s="186"/>
      <c r="C26" s="181" t="s">
        <v>61</v>
      </c>
      <c r="D26" s="327"/>
      <c r="E26" s="182"/>
      <c r="F26" s="130"/>
      <c r="G26" s="328" t="s">
        <v>61</v>
      </c>
      <c r="H26" s="329" t="s">
        <v>61</v>
      </c>
      <c r="I26" s="329" t="s">
        <v>61</v>
      </c>
      <c r="J26" s="329" t="s">
        <v>61</v>
      </c>
      <c r="K26" s="329" t="s">
        <v>61</v>
      </c>
      <c r="L26" s="329" t="s">
        <v>61</v>
      </c>
      <c r="M26" s="329" t="s">
        <v>61</v>
      </c>
      <c r="N26" s="329" t="s">
        <v>61</v>
      </c>
      <c r="O26" s="330"/>
    </row>
    <row r="27" spans="2:15" x14ac:dyDescent="0.25">
      <c r="B27" s="186"/>
      <c r="C27" s="181" t="s">
        <v>61</v>
      </c>
      <c r="D27" s="327"/>
      <c r="E27" s="182"/>
      <c r="F27" s="130"/>
      <c r="G27" s="328" t="s">
        <v>61</v>
      </c>
      <c r="H27" s="329" t="s">
        <v>61</v>
      </c>
      <c r="I27" s="329" t="s">
        <v>61</v>
      </c>
      <c r="J27" s="329" t="s">
        <v>61</v>
      </c>
      <c r="K27" s="329" t="s">
        <v>61</v>
      </c>
      <c r="L27" s="329" t="s">
        <v>61</v>
      </c>
      <c r="M27" s="329" t="s">
        <v>61</v>
      </c>
      <c r="N27" s="329" t="s">
        <v>61</v>
      </c>
      <c r="O27" s="330"/>
    </row>
    <row r="28" spans="2:15" x14ac:dyDescent="0.25">
      <c r="B28" s="186"/>
      <c r="C28" s="181" t="s">
        <v>61</v>
      </c>
      <c r="D28" s="327"/>
      <c r="E28" s="182"/>
      <c r="F28" s="130"/>
      <c r="G28" s="328" t="s">
        <v>61</v>
      </c>
      <c r="H28" s="329" t="s">
        <v>61</v>
      </c>
      <c r="I28" s="329" t="s">
        <v>61</v>
      </c>
      <c r="J28" s="329" t="s">
        <v>61</v>
      </c>
      <c r="K28" s="329" t="s">
        <v>61</v>
      </c>
      <c r="L28" s="329" t="s">
        <v>61</v>
      </c>
      <c r="M28" s="329" t="s">
        <v>61</v>
      </c>
      <c r="N28" s="329" t="s">
        <v>61</v>
      </c>
      <c r="O28" s="330"/>
    </row>
    <row r="29" spans="2:15" x14ac:dyDescent="0.25">
      <c r="B29" s="186"/>
      <c r="C29" s="181" t="s">
        <v>61</v>
      </c>
      <c r="D29" s="327"/>
      <c r="E29" s="182"/>
      <c r="F29" s="130"/>
      <c r="G29" s="328" t="s">
        <v>61</v>
      </c>
      <c r="H29" s="329" t="s">
        <v>61</v>
      </c>
      <c r="I29" s="329" t="s">
        <v>61</v>
      </c>
      <c r="J29" s="329" t="s">
        <v>61</v>
      </c>
      <c r="K29" s="329" t="s">
        <v>61</v>
      </c>
      <c r="L29" s="329" t="s">
        <v>61</v>
      </c>
      <c r="M29" s="329" t="s">
        <v>61</v>
      </c>
      <c r="N29" s="329" t="s">
        <v>61</v>
      </c>
      <c r="O29" s="330"/>
    </row>
    <row r="30" spans="2:15" x14ac:dyDescent="0.25">
      <c r="B30" s="186"/>
      <c r="C30" s="181" t="s">
        <v>61</v>
      </c>
      <c r="D30" s="327"/>
      <c r="E30" s="182"/>
      <c r="F30" s="130"/>
      <c r="G30" s="328" t="s">
        <v>61</v>
      </c>
      <c r="H30" s="329" t="s">
        <v>61</v>
      </c>
      <c r="I30" s="329" t="s">
        <v>61</v>
      </c>
      <c r="J30" s="329" t="s">
        <v>61</v>
      </c>
      <c r="K30" s="329" t="s">
        <v>61</v>
      </c>
      <c r="L30" s="329" t="s">
        <v>61</v>
      </c>
      <c r="M30" s="329" t="s">
        <v>61</v>
      </c>
      <c r="N30" s="329" t="s">
        <v>61</v>
      </c>
      <c r="O30" s="330"/>
    </row>
    <row r="31" spans="2:15" x14ac:dyDescent="0.25">
      <c r="B31" s="186"/>
      <c r="C31" s="181" t="s">
        <v>61</v>
      </c>
      <c r="D31" s="327"/>
      <c r="E31" s="182"/>
      <c r="F31" s="130"/>
      <c r="G31" s="328" t="s">
        <v>61</v>
      </c>
      <c r="H31" s="329" t="s">
        <v>61</v>
      </c>
      <c r="I31" s="329" t="s">
        <v>61</v>
      </c>
      <c r="J31" s="329" t="s">
        <v>61</v>
      </c>
      <c r="K31" s="329" t="s">
        <v>61</v>
      </c>
      <c r="L31" s="329" t="s">
        <v>61</v>
      </c>
      <c r="M31" s="329" t="s">
        <v>61</v>
      </c>
      <c r="N31" s="329" t="s">
        <v>61</v>
      </c>
      <c r="O31" s="330"/>
    </row>
    <row r="32" spans="2:15" x14ac:dyDescent="0.25">
      <c r="B32" s="186"/>
      <c r="C32" s="181" t="s">
        <v>61</v>
      </c>
      <c r="D32" s="327"/>
      <c r="E32" s="182"/>
      <c r="F32" s="130"/>
      <c r="G32" s="328" t="s">
        <v>61</v>
      </c>
      <c r="H32" s="329" t="s">
        <v>61</v>
      </c>
      <c r="I32" s="329" t="s">
        <v>61</v>
      </c>
      <c r="J32" s="329" t="s">
        <v>61</v>
      </c>
      <c r="K32" s="329" t="s">
        <v>61</v>
      </c>
      <c r="L32" s="329" t="s">
        <v>61</v>
      </c>
      <c r="M32" s="329" t="s">
        <v>61</v>
      </c>
      <c r="N32" s="329" t="s">
        <v>61</v>
      </c>
      <c r="O32" s="330"/>
    </row>
    <row r="33" spans="2:15" x14ac:dyDescent="0.25">
      <c r="B33" s="186"/>
      <c r="C33" s="181" t="s">
        <v>61</v>
      </c>
      <c r="D33" s="327"/>
      <c r="E33" s="182"/>
      <c r="F33" s="130"/>
      <c r="G33" s="328" t="s">
        <v>61</v>
      </c>
      <c r="H33" s="329" t="s">
        <v>61</v>
      </c>
      <c r="I33" s="329" t="s">
        <v>61</v>
      </c>
      <c r="J33" s="329" t="s">
        <v>61</v>
      </c>
      <c r="K33" s="329" t="s">
        <v>61</v>
      </c>
      <c r="L33" s="329" t="s">
        <v>61</v>
      </c>
      <c r="M33" s="329" t="s">
        <v>61</v>
      </c>
      <c r="N33" s="329" t="s">
        <v>61</v>
      </c>
      <c r="O33" s="330"/>
    </row>
    <row r="34" spans="2:15" x14ac:dyDescent="0.25">
      <c r="B34" s="186"/>
      <c r="C34" s="181" t="s">
        <v>61</v>
      </c>
      <c r="D34" s="327"/>
      <c r="E34" s="182"/>
      <c r="F34" s="130"/>
      <c r="G34" s="328" t="s">
        <v>61</v>
      </c>
      <c r="H34" s="329" t="s">
        <v>61</v>
      </c>
      <c r="I34" s="329" t="s">
        <v>61</v>
      </c>
      <c r="J34" s="329" t="s">
        <v>61</v>
      </c>
      <c r="K34" s="329" t="s">
        <v>61</v>
      </c>
      <c r="L34" s="329" t="s">
        <v>61</v>
      </c>
      <c r="M34" s="329" t="s">
        <v>61</v>
      </c>
      <c r="N34" s="329" t="s">
        <v>61</v>
      </c>
      <c r="O34" s="330"/>
    </row>
    <row r="35" spans="2:15" x14ac:dyDescent="0.25">
      <c r="B35" s="186"/>
      <c r="C35" s="181" t="s">
        <v>61</v>
      </c>
      <c r="D35" s="327"/>
      <c r="E35" s="182"/>
      <c r="F35" s="130"/>
      <c r="G35" s="328" t="s">
        <v>61</v>
      </c>
      <c r="H35" s="329" t="s">
        <v>61</v>
      </c>
      <c r="I35" s="329" t="s">
        <v>61</v>
      </c>
      <c r="J35" s="329" t="s">
        <v>61</v>
      </c>
      <c r="K35" s="329" t="s">
        <v>61</v>
      </c>
      <c r="L35" s="329" t="s">
        <v>61</v>
      </c>
      <c r="M35" s="329" t="s">
        <v>61</v>
      </c>
      <c r="N35" s="329" t="s">
        <v>61</v>
      </c>
      <c r="O35" s="330"/>
    </row>
    <row r="36" spans="2:15" x14ac:dyDescent="0.25">
      <c r="B36" s="186"/>
      <c r="C36" s="181" t="s">
        <v>61</v>
      </c>
      <c r="D36" s="327"/>
      <c r="E36" s="182"/>
      <c r="F36" s="130"/>
      <c r="G36" s="328" t="s">
        <v>61</v>
      </c>
      <c r="H36" s="329" t="s">
        <v>61</v>
      </c>
      <c r="I36" s="329" t="s">
        <v>61</v>
      </c>
      <c r="J36" s="329" t="s">
        <v>61</v>
      </c>
      <c r="K36" s="329" t="s">
        <v>61</v>
      </c>
      <c r="L36" s="329" t="s">
        <v>61</v>
      </c>
      <c r="M36" s="329" t="s">
        <v>61</v>
      </c>
      <c r="N36" s="329" t="s">
        <v>61</v>
      </c>
      <c r="O36" s="330"/>
    </row>
    <row r="37" spans="2:15" x14ac:dyDescent="0.25">
      <c r="B37" s="186"/>
      <c r="C37" s="181" t="s">
        <v>61</v>
      </c>
      <c r="D37" s="327"/>
      <c r="E37" s="182"/>
      <c r="F37" s="130"/>
      <c r="G37" s="328" t="s">
        <v>61</v>
      </c>
      <c r="H37" s="329" t="s">
        <v>61</v>
      </c>
      <c r="I37" s="329" t="s">
        <v>61</v>
      </c>
      <c r="J37" s="329" t="s">
        <v>61</v>
      </c>
      <c r="K37" s="329" t="s">
        <v>61</v>
      </c>
      <c r="L37" s="329" t="s">
        <v>61</v>
      </c>
      <c r="M37" s="329" t="s">
        <v>61</v>
      </c>
      <c r="N37" s="329" t="s">
        <v>61</v>
      </c>
      <c r="O37" s="330"/>
    </row>
    <row r="38" spans="2:15" x14ac:dyDescent="0.25">
      <c r="B38" s="186"/>
      <c r="C38" s="181" t="s">
        <v>61</v>
      </c>
      <c r="D38" s="327"/>
      <c r="E38" s="182"/>
      <c r="F38" s="130"/>
      <c r="G38" s="328" t="s">
        <v>61</v>
      </c>
      <c r="H38" s="329" t="s">
        <v>61</v>
      </c>
      <c r="I38" s="329" t="s">
        <v>61</v>
      </c>
      <c r="J38" s="329" t="s">
        <v>61</v>
      </c>
      <c r="K38" s="329" t="s">
        <v>61</v>
      </c>
      <c r="L38" s="329" t="s">
        <v>61</v>
      </c>
      <c r="M38" s="329" t="s">
        <v>61</v>
      </c>
      <c r="N38" s="329" t="s">
        <v>61</v>
      </c>
      <c r="O38" s="330"/>
    </row>
    <row r="39" spans="2:15" x14ac:dyDescent="0.25">
      <c r="B39" s="186"/>
      <c r="C39" s="181" t="s">
        <v>61</v>
      </c>
      <c r="D39" s="327"/>
      <c r="E39" s="182"/>
      <c r="F39" s="130"/>
      <c r="G39" s="328" t="s">
        <v>61</v>
      </c>
      <c r="H39" s="329" t="s">
        <v>61</v>
      </c>
      <c r="I39" s="329" t="s">
        <v>61</v>
      </c>
      <c r="J39" s="329" t="s">
        <v>61</v>
      </c>
      <c r="K39" s="329" t="s">
        <v>61</v>
      </c>
      <c r="L39" s="329" t="s">
        <v>61</v>
      </c>
      <c r="M39" s="329" t="s">
        <v>61</v>
      </c>
      <c r="N39" s="329" t="s">
        <v>61</v>
      </c>
      <c r="O39" s="330"/>
    </row>
    <row r="40" spans="2:15" x14ac:dyDescent="0.25">
      <c r="B40" s="186"/>
      <c r="C40" s="181"/>
      <c r="D40" s="327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27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27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3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6" spans="2:15" ht="27" customHeight="1" x14ac:dyDescent="0.25">
      <c r="B46" s="29" t="s">
        <v>450</v>
      </c>
      <c r="C46" s="43"/>
      <c r="D46" s="43"/>
      <c r="E46" s="30"/>
      <c r="F46" s="30"/>
      <c r="G46" s="306"/>
      <c r="H46" s="306"/>
      <c r="I46" s="306"/>
      <c r="J46" s="306"/>
      <c r="K46" s="306"/>
      <c r="L46" s="306"/>
      <c r="M46" s="306"/>
      <c r="N46" s="306"/>
      <c r="O46" s="307"/>
    </row>
    <row r="47" spans="2:15" ht="4.9000000000000004" customHeight="1" x14ac:dyDescent="0.25">
      <c r="B47" s="24"/>
      <c r="O47" s="23"/>
    </row>
    <row r="48" spans="2:15" s="1" customFormat="1" ht="30" customHeight="1" x14ac:dyDescent="0.25">
      <c r="B48" s="4" t="s">
        <v>451</v>
      </c>
      <c r="C48" s="132"/>
      <c r="D48" s="132"/>
      <c r="E48" s="132"/>
      <c r="F48" s="132"/>
      <c r="G48" s="306">
        <v>2023</v>
      </c>
      <c r="H48" s="306">
        <f t="shared" ref="H48:N48" si="1">+G48+1</f>
        <v>2024</v>
      </c>
      <c r="I48" s="306">
        <f t="shared" si="1"/>
        <v>2025</v>
      </c>
      <c r="J48" s="306">
        <f t="shared" si="1"/>
        <v>2026</v>
      </c>
      <c r="K48" s="306">
        <f t="shared" si="1"/>
        <v>2027</v>
      </c>
      <c r="L48" s="306">
        <f t="shared" si="1"/>
        <v>2028</v>
      </c>
      <c r="M48" s="306">
        <f t="shared" si="1"/>
        <v>2029</v>
      </c>
      <c r="N48" s="306">
        <f t="shared" si="1"/>
        <v>2030</v>
      </c>
      <c r="O48" s="302" t="s">
        <v>449</v>
      </c>
    </row>
    <row r="49" spans="2:15" s="1" customFormat="1" ht="4.9000000000000004" customHeight="1" x14ac:dyDescent="0.25">
      <c r="B49" s="17"/>
      <c r="O49" s="6"/>
    </row>
    <row r="50" spans="2:15" s="1" customFormat="1" x14ac:dyDescent="0.25">
      <c r="B50" s="31" t="s">
        <v>388</v>
      </c>
      <c r="G50" s="310">
        <f t="shared" ref="G50:O50" si="2">SUM(G53:G88)</f>
        <v>0</v>
      </c>
      <c r="H50" s="310">
        <f t="shared" si="2"/>
        <v>0</v>
      </c>
      <c r="I50" s="310">
        <f t="shared" si="2"/>
        <v>0</v>
      </c>
      <c r="J50" s="310">
        <f t="shared" si="2"/>
        <v>0</v>
      </c>
      <c r="K50" s="310">
        <f t="shared" si="2"/>
        <v>0</v>
      </c>
      <c r="L50" s="310">
        <f t="shared" si="2"/>
        <v>0</v>
      </c>
      <c r="M50" s="310">
        <f t="shared" si="2"/>
        <v>0</v>
      </c>
      <c r="N50" s="310">
        <f t="shared" si="2"/>
        <v>0</v>
      </c>
      <c r="O50" s="311">
        <f t="shared" si="2"/>
        <v>0</v>
      </c>
    </row>
    <row r="51" spans="2:15" s="1" customFormat="1" ht="3" customHeight="1" x14ac:dyDescent="0.25">
      <c r="B51" s="14"/>
      <c r="G51" s="21"/>
      <c r="H51" s="21"/>
      <c r="I51" s="21"/>
      <c r="J51" s="21"/>
      <c r="K51" s="21"/>
      <c r="L51" s="21"/>
      <c r="M51" s="21"/>
      <c r="N51" s="21"/>
      <c r="O51" s="33"/>
    </row>
    <row r="52" spans="2:15" s="1" customFormat="1" x14ac:dyDescent="0.25">
      <c r="B52" s="5" t="s">
        <v>389</v>
      </c>
      <c r="G52"/>
      <c r="N52" s="21"/>
      <c r="O52" s="33"/>
    </row>
    <row r="53" spans="2:15" s="1" customFormat="1" x14ac:dyDescent="0.25">
      <c r="B53" s="102"/>
      <c r="G53" s="70"/>
      <c r="H53" s="70"/>
      <c r="I53" s="70"/>
      <c r="J53" s="70"/>
      <c r="K53" s="70"/>
      <c r="L53" s="70"/>
      <c r="M53" s="70"/>
      <c r="N53" s="70"/>
      <c r="O53" s="103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0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4"/>
      <c r="G87" s="71"/>
      <c r="H87" s="71"/>
      <c r="I87" s="71"/>
      <c r="J87" s="71"/>
      <c r="K87" s="71"/>
      <c r="L87" s="71"/>
      <c r="M87" s="71"/>
      <c r="N87" s="71"/>
      <c r="O87" s="105"/>
    </row>
    <row r="88" spans="2:15" s="1" customFormat="1" x14ac:dyDescent="0.25">
      <c r="B88" s="106"/>
      <c r="G88" s="72"/>
      <c r="H88" s="72"/>
      <c r="I88" s="72"/>
      <c r="J88" s="72"/>
      <c r="K88" s="72"/>
      <c r="L88" s="72"/>
      <c r="M88" s="72"/>
      <c r="N88" s="72"/>
      <c r="O88" s="107"/>
    </row>
    <row r="89" spans="2:15" s="1" customFormat="1" ht="4.9000000000000004" customHeight="1" x14ac:dyDescent="0.25">
      <c r="B89" s="31"/>
      <c r="G89" s="21"/>
      <c r="H89" s="21"/>
      <c r="I89" s="21"/>
      <c r="J89" s="21"/>
      <c r="K89" s="21"/>
      <c r="L89" s="21"/>
      <c r="M89" s="21"/>
      <c r="N89" s="21"/>
      <c r="O89" s="33"/>
    </row>
    <row r="90" spans="2:15" s="1" customFormat="1" x14ac:dyDescent="0.25">
      <c r="B90" s="31" t="s">
        <v>390</v>
      </c>
      <c r="G90" s="310">
        <f t="shared" ref="G90:O90" si="3">SUM(G91:G96,G133:G139,G141:G142)</f>
        <v>0</v>
      </c>
      <c r="H90" s="310">
        <f t="shared" si="3"/>
        <v>913.84647177494276</v>
      </c>
      <c r="I90" s="310">
        <f t="shared" si="3"/>
        <v>970.4494022874826</v>
      </c>
      <c r="J90" s="310">
        <f t="shared" si="3"/>
        <v>1030.3397032933067</v>
      </c>
      <c r="K90" s="310">
        <f t="shared" si="3"/>
        <v>1240.5450826384551</v>
      </c>
      <c r="L90" s="310">
        <f t="shared" si="3"/>
        <v>1503.8373319202199</v>
      </c>
      <c r="M90" s="310">
        <f t="shared" si="3"/>
        <v>1709.7113736983199</v>
      </c>
      <c r="N90" s="310">
        <f t="shared" si="3"/>
        <v>2407.0202369691006</v>
      </c>
      <c r="O90" s="311">
        <f t="shared" si="3"/>
        <v>0</v>
      </c>
    </row>
    <row r="91" spans="2:15" s="1" customFormat="1" x14ac:dyDescent="0.25">
      <c r="B91" s="5" t="s">
        <v>391</v>
      </c>
      <c r="E91"/>
      <c r="G91" s="72"/>
      <c r="H91" s="72">
        <v>244.05799999999999</v>
      </c>
      <c r="I91" s="72">
        <v>244.05799999999999</v>
      </c>
      <c r="J91" s="72">
        <v>244.05799999999999</v>
      </c>
      <c r="K91" s="72">
        <v>244.05799999999999</v>
      </c>
      <c r="L91" s="72">
        <v>244.05799999999999</v>
      </c>
      <c r="M91" s="72">
        <v>254.43420945428861</v>
      </c>
      <c r="N91" s="70">
        <v>365.09199999999998</v>
      </c>
      <c r="O91" s="103"/>
    </row>
    <row r="92" spans="2:15" s="1" customFormat="1" x14ac:dyDescent="0.25">
      <c r="B92" s="5" t="s">
        <v>392</v>
      </c>
      <c r="G92" s="72"/>
      <c r="H92" s="72">
        <v>191.47720000000001</v>
      </c>
      <c r="I92" s="72">
        <v>191.47720000000001</v>
      </c>
      <c r="J92" s="72">
        <v>191.47720000000001</v>
      </c>
      <c r="K92" s="72">
        <v>191.47720000000001</v>
      </c>
      <c r="L92" s="72">
        <v>199.458913933068</v>
      </c>
      <c r="M92" s="72">
        <v>211.31411490477069</v>
      </c>
      <c r="N92" s="71">
        <v>301.83600000000001</v>
      </c>
      <c r="O92" s="105"/>
    </row>
    <row r="93" spans="2:15" s="1" customFormat="1" x14ac:dyDescent="0.25">
      <c r="B93" s="5" t="s">
        <v>393</v>
      </c>
      <c r="G93" s="72"/>
      <c r="H93" s="72">
        <v>116.2788</v>
      </c>
      <c r="I93" s="72">
        <v>116.6030804791323</v>
      </c>
      <c r="J93" s="72">
        <v>117.61719340522551</v>
      </c>
      <c r="K93" s="72">
        <v>124.9463846706428</v>
      </c>
      <c r="L93" s="72">
        <v>143.4807319396088</v>
      </c>
      <c r="M93" s="72">
        <v>166.26807675045089</v>
      </c>
      <c r="N93" s="72">
        <v>496.34399999999999</v>
      </c>
      <c r="O93" s="107"/>
    </row>
    <row r="94" spans="2:15" s="1" customFormat="1" x14ac:dyDescent="0.25">
      <c r="B94" s="50" t="s">
        <v>394</v>
      </c>
      <c r="O94" s="6"/>
    </row>
    <row r="95" spans="2:15" s="1" customFormat="1" ht="3" customHeight="1" x14ac:dyDescent="0.25">
      <c r="B95" s="14"/>
      <c r="G95" s="21"/>
      <c r="H95" s="21"/>
      <c r="I95" s="21"/>
      <c r="J95" s="21"/>
      <c r="K95" s="21"/>
      <c r="L95" s="21"/>
      <c r="M95" s="21"/>
      <c r="N95" s="21"/>
      <c r="O95" s="33"/>
    </row>
    <row r="96" spans="2:15" s="1" customFormat="1" x14ac:dyDescent="0.25">
      <c r="B96" s="34" t="s">
        <v>389</v>
      </c>
      <c r="E96"/>
      <c r="G96" s="310">
        <f t="shared" ref="G96:O96" si="4">SUM(G97:G132)</f>
        <v>0</v>
      </c>
      <c r="H96" s="310">
        <f t="shared" si="4"/>
        <v>342.9</v>
      </c>
      <c r="I96" s="310">
        <f t="shared" si="4"/>
        <v>398.1</v>
      </c>
      <c r="J96" s="310">
        <f t="shared" si="4"/>
        <v>456</v>
      </c>
      <c r="K96" s="310">
        <f t="shared" si="4"/>
        <v>657.9</v>
      </c>
      <c r="L96" s="310">
        <f t="shared" si="4"/>
        <v>893.69999999999993</v>
      </c>
      <c r="M96" s="310">
        <f t="shared" si="4"/>
        <v>1053.5999999999999</v>
      </c>
      <c r="N96" s="310">
        <f t="shared" si="4"/>
        <v>1114.3955948433399</v>
      </c>
      <c r="O96" s="311">
        <f t="shared" si="4"/>
        <v>0</v>
      </c>
    </row>
    <row r="97" spans="2:15" s="1" customFormat="1" x14ac:dyDescent="0.25">
      <c r="B97" s="335">
        <f t="shared" ref="B97:B132" si="5">B53</f>
        <v>0</v>
      </c>
      <c r="G97" s="70"/>
      <c r="H97" s="70">
        <v>342.9</v>
      </c>
      <c r="I97" s="70">
        <v>398.1</v>
      </c>
      <c r="J97" s="70">
        <v>456</v>
      </c>
      <c r="K97" s="70">
        <v>657.9</v>
      </c>
      <c r="L97" s="70">
        <v>893.69999999999993</v>
      </c>
      <c r="M97" s="70">
        <v>1053.5999999999999</v>
      </c>
      <c r="N97" s="70">
        <v>1114.3955948433399</v>
      </c>
      <c r="O97" s="103"/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6">
        <f t="shared" si="5"/>
        <v>0</v>
      </c>
      <c r="G131" s="71"/>
      <c r="H131" s="71"/>
      <c r="I131" s="71"/>
      <c r="J131" s="71"/>
      <c r="K131" s="71"/>
      <c r="L131" s="71"/>
      <c r="M131" s="71"/>
      <c r="N131" s="71"/>
      <c r="O131" s="105"/>
    </row>
    <row r="132" spans="2:15" s="1" customFormat="1" x14ac:dyDescent="0.25">
      <c r="B132" s="337">
        <f t="shared" si="5"/>
        <v>0</v>
      </c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395</v>
      </c>
      <c r="E133"/>
      <c r="G133" s="72">
        <v>0</v>
      </c>
      <c r="H133" s="72">
        <v>9.6918228882276534</v>
      </c>
      <c r="I133" s="72">
        <v>10.278439073523046</v>
      </c>
      <c r="J133" s="72">
        <v>10.865055258818437</v>
      </c>
      <c r="K133" s="72">
        <v>11.451671444113829</v>
      </c>
      <c r="L133" s="72">
        <v>12.038287629409222</v>
      </c>
      <c r="M133" s="72">
        <v>12.624903814704615</v>
      </c>
      <c r="N133" s="71">
        <v>112.97507504468223</v>
      </c>
      <c r="O133" s="105"/>
    </row>
    <row r="134" spans="2:15" s="1" customFormat="1" x14ac:dyDescent="0.25">
      <c r="B134" s="5" t="s">
        <v>396</v>
      </c>
      <c r="G134" s="72">
        <v>0</v>
      </c>
      <c r="H134" s="72">
        <v>0</v>
      </c>
      <c r="I134" s="72">
        <v>0</v>
      </c>
      <c r="J134" s="72">
        <v>0</v>
      </c>
      <c r="K134" s="72">
        <v>0</v>
      </c>
      <c r="L134" s="72">
        <v>0</v>
      </c>
      <c r="M134" s="72">
        <v>0</v>
      </c>
      <c r="N134" s="71">
        <v>0</v>
      </c>
      <c r="O134" s="105"/>
    </row>
    <row r="135" spans="2:15" s="1" customFormat="1" x14ac:dyDescent="0.25">
      <c r="B135" s="5" t="s">
        <v>397</v>
      </c>
      <c r="G135" s="72">
        <v>0</v>
      </c>
      <c r="H135" s="72">
        <v>0</v>
      </c>
      <c r="I135" s="72">
        <v>0</v>
      </c>
      <c r="J135" s="72">
        <v>0</v>
      </c>
      <c r="K135" s="72">
        <v>0</v>
      </c>
      <c r="L135" s="72">
        <v>0</v>
      </c>
      <c r="M135" s="72">
        <v>0</v>
      </c>
      <c r="N135" s="71">
        <v>0</v>
      </c>
      <c r="O135" s="105"/>
    </row>
    <row r="136" spans="2:15" s="1" customFormat="1" x14ac:dyDescent="0.25">
      <c r="B136" s="5" t="s">
        <v>398</v>
      </c>
      <c r="G136" s="72">
        <v>0</v>
      </c>
      <c r="H136" s="72">
        <v>0.36647343290005951</v>
      </c>
      <c r="I136" s="72">
        <v>0.73294686580011903</v>
      </c>
      <c r="J136" s="72">
        <v>1.0994202987001784</v>
      </c>
      <c r="K136" s="72">
        <v>1.4658937316002381</v>
      </c>
      <c r="L136" s="72">
        <v>1.8323671645002975</v>
      </c>
      <c r="M136" s="72">
        <v>2.1988405974003569</v>
      </c>
      <c r="N136" s="71">
        <v>2.5653140303004167</v>
      </c>
      <c r="O136" s="105"/>
    </row>
    <row r="137" spans="2:15" s="1" customFormat="1" x14ac:dyDescent="0.25">
      <c r="B137" s="5" t="s">
        <v>399</v>
      </c>
      <c r="G137" s="72">
        <v>0</v>
      </c>
      <c r="H137" s="72">
        <v>8.6970769922794045</v>
      </c>
      <c r="I137" s="72">
        <v>8.7995389459558222</v>
      </c>
      <c r="J137" s="72">
        <v>8.7995389459558222</v>
      </c>
      <c r="K137" s="72">
        <v>8.7995389459558222</v>
      </c>
      <c r="L137" s="72">
        <v>8.7995389459558222</v>
      </c>
      <c r="M137" s="72">
        <v>8.7995389459558222</v>
      </c>
      <c r="N137" s="71">
        <v>8.7995389459558222</v>
      </c>
      <c r="O137" s="105"/>
    </row>
    <row r="138" spans="2:15" s="1" customFormat="1" x14ac:dyDescent="0.25">
      <c r="B138" s="5" t="s">
        <v>400</v>
      </c>
      <c r="G138" s="72">
        <v>0</v>
      </c>
      <c r="H138" s="72">
        <v>6.7098461535569046E-2</v>
      </c>
      <c r="I138" s="72">
        <v>9.0196923071138094E-2</v>
      </c>
      <c r="J138" s="72">
        <v>0.11329538460670714</v>
      </c>
      <c r="K138" s="72">
        <v>0.1363938461422762</v>
      </c>
      <c r="L138" s="72">
        <v>0.15949230767784525</v>
      </c>
      <c r="M138" s="72">
        <v>0.16168923074898334</v>
      </c>
      <c r="N138" s="71">
        <v>0.16168923074898334</v>
      </c>
      <c r="O138" s="105"/>
    </row>
    <row r="139" spans="2:15" s="1" customFormat="1" x14ac:dyDescent="0.25">
      <c r="B139" s="5" t="s">
        <v>401</v>
      </c>
      <c r="G139" s="72">
        <v>0</v>
      </c>
      <c r="H139" s="72">
        <v>0</v>
      </c>
      <c r="I139" s="72">
        <v>0</v>
      </c>
      <c r="J139" s="72">
        <v>0</v>
      </c>
      <c r="K139" s="72">
        <v>0</v>
      </c>
      <c r="L139" s="72">
        <v>0</v>
      </c>
      <c r="M139" s="72">
        <v>0</v>
      </c>
      <c r="N139" s="72">
        <v>0</v>
      </c>
      <c r="O139" s="107"/>
    </row>
    <row r="140" spans="2:15" s="1" customFormat="1" x14ac:dyDescent="0.25">
      <c r="B140" s="50" t="s">
        <v>72</v>
      </c>
      <c r="G140" s="21"/>
      <c r="H140" s="21"/>
      <c r="I140" s="21"/>
      <c r="J140" s="21"/>
      <c r="K140" s="21"/>
      <c r="L140" s="21"/>
      <c r="M140" s="21"/>
      <c r="N140" s="21"/>
      <c r="O140" s="33"/>
    </row>
    <row r="141" spans="2:15" s="1" customFormat="1" x14ac:dyDescent="0.25">
      <c r="B141" s="338" t="s">
        <v>422</v>
      </c>
      <c r="G141" s="70"/>
      <c r="H141" s="70">
        <v>0.31000000000000005</v>
      </c>
      <c r="I141" s="70">
        <v>0.31000000000000005</v>
      </c>
      <c r="J141" s="70">
        <v>0.31000000000000005</v>
      </c>
      <c r="K141" s="70">
        <v>0.31000000000000005</v>
      </c>
      <c r="L141" s="70">
        <v>0.31000000000000005</v>
      </c>
      <c r="M141" s="70">
        <v>0.31000000000000005</v>
      </c>
      <c r="N141" s="70">
        <v>4.8510248740733459</v>
      </c>
      <c r="O141" s="103"/>
    </row>
    <row r="142" spans="2:15" s="1" customFormat="1" x14ac:dyDescent="0.25">
      <c r="B142" s="313"/>
      <c r="G142" s="71"/>
      <c r="H142" s="71"/>
      <c r="I142" s="71"/>
      <c r="J142" s="71"/>
      <c r="K142" s="71"/>
      <c r="L142" s="71"/>
      <c r="M142" s="71"/>
      <c r="N142" s="72"/>
      <c r="O142" s="107"/>
    </row>
    <row r="143" spans="2:15" s="1" customFormat="1" x14ac:dyDescent="0.25">
      <c r="B143" s="45"/>
      <c r="G143" s="21"/>
      <c r="H143" s="21"/>
      <c r="I143" s="21"/>
      <c r="J143" s="21"/>
      <c r="K143" s="21"/>
      <c r="L143" s="21"/>
      <c r="M143" s="21"/>
      <c r="N143" s="21"/>
      <c r="O143" s="33"/>
    </row>
    <row r="144" spans="2:15" s="1" customFormat="1" x14ac:dyDescent="0.25">
      <c r="B144" s="31" t="s">
        <v>402</v>
      </c>
      <c r="G144" s="21"/>
      <c r="H144" s="21"/>
      <c r="I144" s="21"/>
      <c r="J144" s="21"/>
      <c r="K144" s="21"/>
      <c r="L144" s="21"/>
      <c r="M144" s="21"/>
      <c r="N144" s="21"/>
      <c r="O144" s="33"/>
    </row>
    <row r="145" spans="1:16" s="1" customFormat="1" ht="7.9" customHeight="1" x14ac:dyDescent="0.25">
      <c r="B145" s="31"/>
      <c r="G145" s="21"/>
      <c r="H145" s="21"/>
      <c r="I145" s="21"/>
      <c r="J145" s="21"/>
      <c r="K145" s="21"/>
      <c r="L145" s="21"/>
      <c r="M145" s="21"/>
      <c r="N145" s="21"/>
      <c r="O145" s="33"/>
    </row>
    <row r="146" spans="1:16" s="1" customFormat="1" x14ac:dyDescent="0.25">
      <c r="B146" s="32" t="s">
        <v>466</v>
      </c>
      <c r="G146" s="21"/>
      <c r="H146" s="21"/>
      <c r="I146" s="21"/>
      <c r="J146" s="21"/>
      <c r="K146" s="21"/>
      <c r="L146" s="21"/>
      <c r="M146" s="21"/>
      <c r="N146" s="21"/>
      <c r="O146" s="33"/>
    </row>
    <row r="147" spans="1:16" s="1" customFormat="1" x14ac:dyDescent="0.25">
      <c r="B147" s="34" t="s">
        <v>491</v>
      </c>
      <c r="G147" s="70"/>
      <c r="H147" s="70"/>
      <c r="I147" s="70"/>
      <c r="J147" s="70"/>
      <c r="K147" s="70"/>
      <c r="L147" s="70"/>
      <c r="M147" s="70"/>
      <c r="N147" s="70"/>
      <c r="O147" s="103"/>
    </row>
    <row r="148" spans="1:16" s="1" customFormat="1" x14ac:dyDescent="0.25">
      <c r="B148" s="34" t="s">
        <v>492</v>
      </c>
      <c r="G148" s="70"/>
      <c r="H148" s="70"/>
      <c r="I148" s="70"/>
      <c r="J148" s="70"/>
      <c r="K148" s="70"/>
      <c r="L148" s="70"/>
      <c r="M148" s="70"/>
      <c r="N148" s="188"/>
      <c r="O148" s="189"/>
    </row>
    <row r="149" spans="1:16" s="1" customFormat="1" ht="4.9000000000000004" customHeight="1" x14ac:dyDescent="0.25">
      <c r="B149" s="34"/>
      <c r="G149" s="21"/>
      <c r="H149" s="21"/>
      <c r="I149" s="21"/>
      <c r="J149" s="21"/>
      <c r="K149" s="21"/>
      <c r="L149" s="21"/>
      <c r="M149" s="21"/>
      <c r="N149" s="21"/>
      <c r="O149" s="33"/>
    </row>
    <row r="150" spans="1:16" s="1" customFormat="1" x14ac:dyDescent="0.25">
      <c r="B150" s="32" t="s">
        <v>472</v>
      </c>
      <c r="G150" s="21"/>
      <c r="H150" s="21"/>
      <c r="I150" s="21"/>
      <c r="J150" s="21"/>
      <c r="K150" s="21"/>
      <c r="L150" s="21"/>
      <c r="M150" s="21"/>
      <c r="N150" s="21"/>
      <c r="O150" s="33"/>
    </row>
    <row r="151" spans="1:16" s="1" customFormat="1" x14ac:dyDescent="0.25">
      <c r="B151" s="34" t="s">
        <v>491</v>
      </c>
      <c r="G151" s="70"/>
      <c r="H151" s="70"/>
      <c r="I151" s="70"/>
      <c r="J151" s="70"/>
      <c r="K151" s="70"/>
      <c r="L151" s="70"/>
      <c r="M151" s="70"/>
      <c r="N151" s="70"/>
      <c r="O151" s="103"/>
    </row>
    <row r="152" spans="1:16" s="1" customFormat="1" x14ac:dyDescent="0.25">
      <c r="B152" s="34" t="s">
        <v>492</v>
      </c>
      <c r="G152" s="70"/>
      <c r="H152" s="70"/>
      <c r="I152" s="70"/>
      <c r="J152" s="70"/>
      <c r="K152" s="70"/>
      <c r="L152" s="70"/>
      <c r="M152" s="70"/>
      <c r="N152" s="188"/>
      <c r="O152" s="189"/>
    </row>
    <row r="153" spans="1:16" s="1" customFormat="1" x14ac:dyDescent="0.25">
      <c r="B153" s="108"/>
      <c r="C153" s="26"/>
      <c r="D153" s="26"/>
      <c r="E153" s="26"/>
      <c r="F153" s="26"/>
      <c r="G153" s="109"/>
      <c r="H153" s="109"/>
      <c r="I153" s="109"/>
      <c r="J153" s="109"/>
      <c r="K153" s="109"/>
      <c r="L153" s="109"/>
      <c r="M153" s="109"/>
      <c r="N153" s="109"/>
      <c r="O153" s="110"/>
    </row>
    <row r="154" spans="1:16" s="1" customFormat="1" x14ac:dyDescent="0.25">
      <c r="B154" s="114"/>
      <c r="C154" s="28"/>
      <c r="D154" s="28"/>
      <c r="E154" s="28"/>
      <c r="F154" s="28"/>
      <c r="G154" s="114"/>
      <c r="H154" s="114"/>
      <c r="I154" s="114"/>
      <c r="J154" s="114"/>
      <c r="K154" s="114"/>
      <c r="L154" s="114"/>
      <c r="M154" s="114"/>
      <c r="N154" s="114"/>
      <c r="O154" s="114"/>
    </row>
    <row r="155" spans="1:16" x14ac:dyDescent="0.25">
      <c r="A155" t="s">
        <v>357</v>
      </c>
      <c r="B155" t="s">
        <v>357</v>
      </c>
      <c r="C155" t="s">
        <v>357</v>
      </c>
      <c r="D155" t="s">
        <v>357</v>
      </c>
      <c r="E155" t="s">
        <v>357</v>
      </c>
      <c r="F155" t="s">
        <v>357</v>
      </c>
      <c r="G155" t="s">
        <v>357</v>
      </c>
      <c r="H155" t="s">
        <v>357</v>
      </c>
      <c r="I155" t="s">
        <v>357</v>
      </c>
      <c r="J155" t="s">
        <v>357</v>
      </c>
      <c r="K155" t="s">
        <v>357</v>
      </c>
      <c r="L155" t="s">
        <v>357</v>
      </c>
      <c r="M155" t="s">
        <v>357</v>
      </c>
      <c r="N155" t="s">
        <v>357</v>
      </c>
      <c r="O155" t="s">
        <v>357</v>
      </c>
      <c r="P155" t="s">
        <v>357</v>
      </c>
    </row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3:B88" xr:uid="{00000000-0002-0000-2000-000000000000}">
      <formula1>Municípios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theme="9"/>
    <pageSetUpPr fitToPage="1"/>
  </sheetPr>
  <dimension ref="A2:P155"/>
  <sheetViews>
    <sheetView showGridLines="0" zoomScale="85" zoomScaleNormal="85" workbookViewId="0">
      <pane ySplit="3" topLeftCell="A122" activePane="bottomLeft" state="frozen"/>
      <selection activeCell="C157" sqref="C157"/>
      <selection pane="bottomLeft" activeCell="J143" sqref="J143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2" spans="2:15" s="2" customFormat="1" ht="30" customHeight="1" x14ac:dyDescent="0.25">
      <c r="B2" s="285" t="s">
        <v>441</v>
      </c>
      <c r="C2" s="284"/>
      <c r="D2" s="389" t="s">
        <v>536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 t="s">
        <v>537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 t="s">
        <v>538</v>
      </c>
      <c r="C19" s="179">
        <v>140000</v>
      </c>
      <c r="D19" s="323"/>
      <c r="E19" s="351" t="s">
        <v>490</v>
      </c>
      <c r="F19" s="129"/>
      <c r="G19" s="324" t="s">
        <v>61</v>
      </c>
      <c r="H19" s="324">
        <v>20000</v>
      </c>
      <c r="I19" s="324">
        <v>20000</v>
      </c>
      <c r="J19" s="324">
        <v>20000</v>
      </c>
      <c r="K19" s="324">
        <v>20000</v>
      </c>
      <c r="L19" s="324">
        <v>20000</v>
      </c>
      <c r="M19" s="325">
        <v>20000</v>
      </c>
      <c r="N19" s="325">
        <v>20000</v>
      </c>
      <c r="O19" s="326"/>
    </row>
    <row r="20" spans="2:15" x14ac:dyDescent="0.25">
      <c r="B20" s="186"/>
      <c r="C20" s="181" t="s">
        <v>61</v>
      </c>
      <c r="D20" s="327"/>
      <c r="E20" s="182"/>
      <c r="F20" s="130"/>
      <c r="G20" s="328" t="s">
        <v>61</v>
      </c>
      <c r="H20" s="329" t="s">
        <v>61</v>
      </c>
      <c r="I20" s="329" t="s">
        <v>61</v>
      </c>
      <c r="J20" s="329" t="s">
        <v>61</v>
      </c>
      <c r="K20" s="329" t="s">
        <v>61</v>
      </c>
      <c r="L20" s="329" t="s">
        <v>61</v>
      </c>
      <c r="M20" s="329" t="s">
        <v>61</v>
      </c>
      <c r="N20" s="329" t="s">
        <v>61</v>
      </c>
      <c r="O20" s="330"/>
    </row>
    <row r="21" spans="2:15" x14ac:dyDescent="0.25">
      <c r="B21" s="186"/>
      <c r="C21" s="181" t="s">
        <v>61</v>
      </c>
      <c r="D21" s="327"/>
      <c r="E21" s="182"/>
      <c r="F21" s="130"/>
      <c r="G21" s="328" t="s">
        <v>61</v>
      </c>
      <c r="H21" s="329" t="s">
        <v>61</v>
      </c>
      <c r="I21" s="329" t="s">
        <v>61</v>
      </c>
      <c r="J21" s="329" t="s">
        <v>61</v>
      </c>
      <c r="K21" s="329" t="s">
        <v>61</v>
      </c>
      <c r="L21" s="329" t="s">
        <v>61</v>
      </c>
      <c r="M21" s="329" t="s">
        <v>61</v>
      </c>
      <c r="N21" s="329" t="s">
        <v>61</v>
      </c>
      <c r="O21" s="330"/>
    </row>
    <row r="22" spans="2:15" x14ac:dyDescent="0.25">
      <c r="B22" s="186"/>
      <c r="C22" s="181" t="s">
        <v>61</v>
      </c>
      <c r="D22" s="327"/>
      <c r="E22" s="182"/>
      <c r="F22" s="130"/>
      <c r="G22" s="324" t="s">
        <v>61</v>
      </c>
      <c r="H22" s="329" t="s">
        <v>61</v>
      </c>
      <c r="I22" s="329" t="s">
        <v>61</v>
      </c>
      <c r="J22" s="329" t="s">
        <v>61</v>
      </c>
      <c r="K22" s="329" t="s">
        <v>61</v>
      </c>
      <c r="L22" s="329" t="s">
        <v>61</v>
      </c>
      <c r="M22" s="329" t="s">
        <v>61</v>
      </c>
      <c r="N22" s="329" t="s">
        <v>61</v>
      </c>
      <c r="O22" s="330"/>
    </row>
    <row r="23" spans="2:15" x14ac:dyDescent="0.25">
      <c r="B23" s="186"/>
      <c r="C23" s="181" t="s">
        <v>61</v>
      </c>
      <c r="D23" s="327"/>
      <c r="E23" s="182"/>
      <c r="F23" s="130"/>
      <c r="G23" s="328" t="s">
        <v>61</v>
      </c>
      <c r="H23" s="329" t="s">
        <v>61</v>
      </c>
      <c r="I23" s="329" t="s">
        <v>61</v>
      </c>
      <c r="J23" s="329" t="s">
        <v>61</v>
      </c>
      <c r="K23" s="329" t="s">
        <v>61</v>
      </c>
      <c r="L23" s="329" t="s">
        <v>61</v>
      </c>
      <c r="M23" s="329" t="s">
        <v>61</v>
      </c>
      <c r="N23" s="329" t="s">
        <v>61</v>
      </c>
      <c r="O23" s="330"/>
    </row>
    <row r="24" spans="2:15" x14ac:dyDescent="0.25">
      <c r="B24" s="186"/>
      <c r="C24" s="181" t="s">
        <v>61</v>
      </c>
      <c r="D24" s="327"/>
      <c r="E24" s="182"/>
      <c r="F24" s="130"/>
      <c r="G24" s="328" t="s">
        <v>61</v>
      </c>
      <c r="H24" s="329" t="s">
        <v>61</v>
      </c>
      <c r="I24" s="329" t="s">
        <v>61</v>
      </c>
      <c r="J24" s="329" t="s">
        <v>61</v>
      </c>
      <c r="K24" s="329" t="s">
        <v>61</v>
      </c>
      <c r="L24" s="329" t="s">
        <v>61</v>
      </c>
      <c r="M24" s="329" t="s">
        <v>61</v>
      </c>
      <c r="N24" s="329" t="s">
        <v>61</v>
      </c>
      <c r="O24" s="330"/>
    </row>
    <row r="25" spans="2:15" x14ac:dyDescent="0.25">
      <c r="B25" s="186"/>
      <c r="C25" s="181" t="s">
        <v>61</v>
      </c>
      <c r="D25" s="327"/>
      <c r="E25" s="182"/>
      <c r="F25" s="130"/>
      <c r="G25" s="328" t="s">
        <v>61</v>
      </c>
      <c r="H25" s="329" t="s">
        <v>61</v>
      </c>
      <c r="I25" s="329" t="s">
        <v>61</v>
      </c>
      <c r="J25" s="329" t="s">
        <v>61</v>
      </c>
      <c r="K25" s="329" t="s">
        <v>61</v>
      </c>
      <c r="L25" s="329" t="s">
        <v>61</v>
      </c>
      <c r="M25" s="329" t="s">
        <v>61</v>
      </c>
      <c r="N25" s="329" t="s">
        <v>61</v>
      </c>
      <c r="O25" s="330"/>
    </row>
    <row r="26" spans="2:15" x14ac:dyDescent="0.25">
      <c r="B26" s="186"/>
      <c r="C26" s="181" t="s">
        <v>61</v>
      </c>
      <c r="D26" s="327"/>
      <c r="E26" s="182"/>
      <c r="F26" s="130"/>
      <c r="G26" s="328" t="s">
        <v>61</v>
      </c>
      <c r="H26" s="329" t="s">
        <v>61</v>
      </c>
      <c r="I26" s="329" t="s">
        <v>61</v>
      </c>
      <c r="J26" s="329" t="s">
        <v>61</v>
      </c>
      <c r="K26" s="329" t="s">
        <v>61</v>
      </c>
      <c r="L26" s="329" t="s">
        <v>61</v>
      </c>
      <c r="M26" s="329" t="s">
        <v>61</v>
      </c>
      <c r="N26" s="329" t="s">
        <v>61</v>
      </c>
      <c r="O26" s="330"/>
    </row>
    <row r="27" spans="2:15" x14ac:dyDescent="0.25">
      <c r="B27" s="186"/>
      <c r="C27" s="181" t="s">
        <v>61</v>
      </c>
      <c r="D27" s="327"/>
      <c r="E27" s="182"/>
      <c r="F27" s="130"/>
      <c r="G27" s="328" t="s">
        <v>61</v>
      </c>
      <c r="H27" s="329" t="s">
        <v>61</v>
      </c>
      <c r="I27" s="329" t="s">
        <v>61</v>
      </c>
      <c r="J27" s="329" t="s">
        <v>61</v>
      </c>
      <c r="K27" s="329" t="s">
        <v>61</v>
      </c>
      <c r="L27" s="329" t="s">
        <v>61</v>
      </c>
      <c r="M27" s="329" t="s">
        <v>61</v>
      </c>
      <c r="N27" s="329" t="s">
        <v>61</v>
      </c>
      <c r="O27" s="330"/>
    </row>
    <row r="28" spans="2:15" x14ac:dyDescent="0.25">
      <c r="B28" s="186"/>
      <c r="C28" s="181" t="s">
        <v>61</v>
      </c>
      <c r="D28" s="327"/>
      <c r="E28" s="182"/>
      <c r="F28" s="130"/>
      <c r="G28" s="328" t="s">
        <v>61</v>
      </c>
      <c r="H28" s="329" t="s">
        <v>61</v>
      </c>
      <c r="I28" s="329" t="s">
        <v>61</v>
      </c>
      <c r="J28" s="329" t="s">
        <v>61</v>
      </c>
      <c r="K28" s="329" t="s">
        <v>61</v>
      </c>
      <c r="L28" s="329" t="s">
        <v>61</v>
      </c>
      <c r="M28" s="329" t="s">
        <v>61</v>
      </c>
      <c r="N28" s="329" t="s">
        <v>61</v>
      </c>
      <c r="O28" s="330"/>
    </row>
    <row r="29" spans="2:15" x14ac:dyDescent="0.25">
      <c r="B29" s="186"/>
      <c r="C29" s="181" t="s">
        <v>61</v>
      </c>
      <c r="D29" s="327"/>
      <c r="E29" s="182"/>
      <c r="F29" s="130"/>
      <c r="G29" s="328" t="s">
        <v>61</v>
      </c>
      <c r="H29" s="329" t="s">
        <v>61</v>
      </c>
      <c r="I29" s="329" t="s">
        <v>61</v>
      </c>
      <c r="J29" s="329" t="s">
        <v>61</v>
      </c>
      <c r="K29" s="329" t="s">
        <v>61</v>
      </c>
      <c r="L29" s="329" t="s">
        <v>61</v>
      </c>
      <c r="M29" s="329" t="s">
        <v>61</v>
      </c>
      <c r="N29" s="329" t="s">
        <v>61</v>
      </c>
      <c r="O29" s="330"/>
    </row>
    <row r="30" spans="2:15" x14ac:dyDescent="0.25">
      <c r="B30" s="186"/>
      <c r="C30" s="181" t="s">
        <v>61</v>
      </c>
      <c r="D30" s="327"/>
      <c r="E30" s="182"/>
      <c r="F30" s="130"/>
      <c r="G30" s="328" t="s">
        <v>61</v>
      </c>
      <c r="H30" s="329" t="s">
        <v>61</v>
      </c>
      <c r="I30" s="329" t="s">
        <v>61</v>
      </c>
      <c r="J30" s="329" t="s">
        <v>61</v>
      </c>
      <c r="K30" s="329" t="s">
        <v>61</v>
      </c>
      <c r="L30" s="329" t="s">
        <v>61</v>
      </c>
      <c r="M30" s="329" t="s">
        <v>61</v>
      </c>
      <c r="N30" s="329" t="s">
        <v>61</v>
      </c>
      <c r="O30" s="330"/>
    </row>
    <row r="31" spans="2:15" x14ac:dyDescent="0.25">
      <c r="B31" s="186"/>
      <c r="C31" s="181" t="s">
        <v>61</v>
      </c>
      <c r="D31" s="327"/>
      <c r="E31" s="182"/>
      <c r="F31" s="130"/>
      <c r="G31" s="328" t="s">
        <v>61</v>
      </c>
      <c r="H31" s="329" t="s">
        <v>61</v>
      </c>
      <c r="I31" s="329" t="s">
        <v>61</v>
      </c>
      <c r="J31" s="329" t="s">
        <v>61</v>
      </c>
      <c r="K31" s="329" t="s">
        <v>61</v>
      </c>
      <c r="L31" s="329" t="s">
        <v>61</v>
      </c>
      <c r="M31" s="329" t="s">
        <v>61</v>
      </c>
      <c r="N31" s="329" t="s">
        <v>61</v>
      </c>
      <c r="O31" s="330"/>
    </row>
    <row r="32" spans="2:15" x14ac:dyDescent="0.25">
      <c r="B32" s="186"/>
      <c r="C32" s="181" t="s">
        <v>61</v>
      </c>
      <c r="D32" s="327"/>
      <c r="E32" s="182"/>
      <c r="F32" s="130"/>
      <c r="G32" s="328" t="s">
        <v>61</v>
      </c>
      <c r="H32" s="329" t="s">
        <v>61</v>
      </c>
      <c r="I32" s="329" t="s">
        <v>61</v>
      </c>
      <c r="J32" s="329" t="s">
        <v>61</v>
      </c>
      <c r="K32" s="329" t="s">
        <v>61</v>
      </c>
      <c r="L32" s="329" t="s">
        <v>61</v>
      </c>
      <c r="M32" s="329" t="s">
        <v>61</v>
      </c>
      <c r="N32" s="329" t="s">
        <v>61</v>
      </c>
      <c r="O32" s="330"/>
    </row>
    <row r="33" spans="2:15" x14ac:dyDescent="0.25">
      <c r="B33" s="186"/>
      <c r="C33" s="181" t="s">
        <v>61</v>
      </c>
      <c r="D33" s="327"/>
      <c r="E33" s="182"/>
      <c r="F33" s="130"/>
      <c r="G33" s="328" t="s">
        <v>61</v>
      </c>
      <c r="H33" s="329" t="s">
        <v>61</v>
      </c>
      <c r="I33" s="329" t="s">
        <v>61</v>
      </c>
      <c r="J33" s="329" t="s">
        <v>61</v>
      </c>
      <c r="K33" s="329" t="s">
        <v>61</v>
      </c>
      <c r="L33" s="329" t="s">
        <v>61</v>
      </c>
      <c r="M33" s="329" t="s">
        <v>61</v>
      </c>
      <c r="N33" s="329" t="s">
        <v>61</v>
      </c>
      <c r="O33" s="330"/>
    </row>
    <row r="34" spans="2:15" x14ac:dyDescent="0.25">
      <c r="B34" s="186"/>
      <c r="C34" s="181" t="s">
        <v>61</v>
      </c>
      <c r="D34" s="327"/>
      <c r="E34" s="182"/>
      <c r="F34" s="130"/>
      <c r="G34" s="328" t="s">
        <v>61</v>
      </c>
      <c r="H34" s="329" t="s">
        <v>61</v>
      </c>
      <c r="I34" s="329" t="s">
        <v>61</v>
      </c>
      <c r="J34" s="329" t="s">
        <v>61</v>
      </c>
      <c r="K34" s="329" t="s">
        <v>61</v>
      </c>
      <c r="L34" s="329" t="s">
        <v>61</v>
      </c>
      <c r="M34" s="329" t="s">
        <v>61</v>
      </c>
      <c r="N34" s="329" t="s">
        <v>61</v>
      </c>
      <c r="O34" s="330"/>
    </row>
    <row r="35" spans="2:15" x14ac:dyDescent="0.25">
      <c r="B35" s="186"/>
      <c r="C35" s="181" t="s">
        <v>61</v>
      </c>
      <c r="D35" s="327"/>
      <c r="E35" s="182"/>
      <c r="F35" s="130"/>
      <c r="G35" s="328" t="s">
        <v>61</v>
      </c>
      <c r="H35" s="329" t="s">
        <v>61</v>
      </c>
      <c r="I35" s="329" t="s">
        <v>61</v>
      </c>
      <c r="J35" s="329" t="s">
        <v>61</v>
      </c>
      <c r="K35" s="329" t="s">
        <v>61</v>
      </c>
      <c r="L35" s="329" t="s">
        <v>61</v>
      </c>
      <c r="M35" s="329" t="s">
        <v>61</v>
      </c>
      <c r="N35" s="329" t="s">
        <v>61</v>
      </c>
      <c r="O35" s="330"/>
    </row>
    <row r="36" spans="2:15" x14ac:dyDescent="0.25">
      <c r="B36" s="186"/>
      <c r="C36" s="181" t="s">
        <v>61</v>
      </c>
      <c r="D36" s="327"/>
      <c r="E36" s="182"/>
      <c r="F36" s="130"/>
      <c r="G36" s="328" t="s">
        <v>61</v>
      </c>
      <c r="H36" s="329" t="s">
        <v>61</v>
      </c>
      <c r="I36" s="329" t="s">
        <v>61</v>
      </c>
      <c r="J36" s="329" t="s">
        <v>61</v>
      </c>
      <c r="K36" s="329" t="s">
        <v>61</v>
      </c>
      <c r="L36" s="329" t="s">
        <v>61</v>
      </c>
      <c r="M36" s="329" t="s">
        <v>61</v>
      </c>
      <c r="N36" s="329" t="s">
        <v>61</v>
      </c>
      <c r="O36" s="330"/>
    </row>
    <row r="37" spans="2:15" x14ac:dyDescent="0.25">
      <c r="B37" s="186"/>
      <c r="C37" s="181" t="s">
        <v>61</v>
      </c>
      <c r="D37" s="327"/>
      <c r="E37" s="182"/>
      <c r="F37" s="130"/>
      <c r="G37" s="328" t="s">
        <v>61</v>
      </c>
      <c r="H37" s="329" t="s">
        <v>61</v>
      </c>
      <c r="I37" s="329" t="s">
        <v>61</v>
      </c>
      <c r="J37" s="329" t="s">
        <v>61</v>
      </c>
      <c r="K37" s="329" t="s">
        <v>61</v>
      </c>
      <c r="L37" s="329" t="s">
        <v>61</v>
      </c>
      <c r="M37" s="329" t="s">
        <v>61</v>
      </c>
      <c r="N37" s="329" t="s">
        <v>61</v>
      </c>
      <c r="O37" s="330"/>
    </row>
    <row r="38" spans="2:15" x14ac:dyDescent="0.25">
      <c r="B38" s="186"/>
      <c r="C38" s="181" t="s">
        <v>61</v>
      </c>
      <c r="D38" s="327"/>
      <c r="E38" s="182"/>
      <c r="F38" s="130"/>
      <c r="G38" s="328" t="s">
        <v>61</v>
      </c>
      <c r="H38" s="329" t="s">
        <v>61</v>
      </c>
      <c r="I38" s="329" t="s">
        <v>61</v>
      </c>
      <c r="J38" s="329" t="s">
        <v>61</v>
      </c>
      <c r="K38" s="329" t="s">
        <v>61</v>
      </c>
      <c r="L38" s="329" t="s">
        <v>61</v>
      </c>
      <c r="M38" s="329" t="s">
        <v>61</v>
      </c>
      <c r="N38" s="329" t="s">
        <v>61</v>
      </c>
      <c r="O38" s="330"/>
    </row>
    <row r="39" spans="2:15" x14ac:dyDescent="0.25">
      <c r="B39" s="186"/>
      <c r="C39" s="181" t="s">
        <v>61</v>
      </c>
      <c r="D39" s="327"/>
      <c r="E39" s="182"/>
      <c r="F39" s="130"/>
      <c r="G39" s="328" t="s">
        <v>61</v>
      </c>
      <c r="H39" s="329" t="s">
        <v>61</v>
      </c>
      <c r="I39" s="329" t="s">
        <v>61</v>
      </c>
      <c r="J39" s="329" t="s">
        <v>61</v>
      </c>
      <c r="K39" s="329" t="s">
        <v>61</v>
      </c>
      <c r="L39" s="329" t="s">
        <v>61</v>
      </c>
      <c r="M39" s="329" t="s">
        <v>61</v>
      </c>
      <c r="N39" s="329" t="s">
        <v>61</v>
      </c>
      <c r="O39" s="330"/>
    </row>
    <row r="40" spans="2:15" x14ac:dyDescent="0.25">
      <c r="B40" s="186"/>
      <c r="C40" s="181"/>
      <c r="D40" s="327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27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27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3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6" spans="2:15" ht="27" customHeight="1" x14ac:dyDescent="0.25">
      <c r="B46" s="29" t="s">
        <v>450</v>
      </c>
      <c r="C46" s="43"/>
      <c r="D46" s="43"/>
      <c r="E46" s="30"/>
      <c r="F46" s="30"/>
      <c r="G46" s="306"/>
      <c r="H46" s="306"/>
      <c r="I46" s="306"/>
      <c r="J46" s="306"/>
      <c r="K46" s="306"/>
      <c r="L46" s="306"/>
      <c r="M46" s="306"/>
      <c r="N46" s="306"/>
      <c r="O46" s="307"/>
    </row>
    <row r="47" spans="2:15" ht="4.9000000000000004" customHeight="1" x14ac:dyDescent="0.25">
      <c r="B47" s="24"/>
      <c r="O47" s="23"/>
    </row>
    <row r="48" spans="2:15" s="1" customFormat="1" ht="30" customHeight="1" x14ac:dyDescent="0.25">
      <c r="B48" s="4" t="s">
        <v>451</v>
      </c>
      <c r="C48" s="132"/>
      <c r="D48" s="132"/>
      <c r="E48" s="132"/>
      <c r="F48" s="132"/>
      <c r="G48" s="306">
        <v>2023</v>
      </c>
      <c r="H48" s="306">
        <f t="shared" ref="H48:N48" si="1">+G48+1</f>
        <v>2024</v>
      </c>
      <c r="I48" s="306">
        <f t="shared" si="1"/>
        <v>2025</v>
      </c>
      <c r="J48" s="306">
        <f t="shared" si="1"/>
        <v>2026</v>
      </c>
      <c r="K48" s="306">
        <f t="shared" si="1"/>
        <v>2027</v>
      </c>
      <c r="L48" s="306">
        <f t="shared" si="1"/>
        <v>2028</v>
      </c>
      <c r="M48" s="306">
        <f t="shared" si="1"/>
        <v>2029</v>
      </c>
      <c r="N48" s="306">
        <f t="shared" si="1"/>
        <v>2030</v>
      </c>
      <c r="O48" s="302" t="s">
        <v>449</v>
      </c>
    </row>
    <row r="49" spans="2:15" s="1" customFormat="1" ht="4.9000000000000004" customHeight="1" x14ac:dyDescent="0.25">
      <c r="B49" s="17"/>
      <c r="O49" s="6"/>
    </row>
    <row r="50" spans="2:15" s="1" customFormat="1" x14ac:dyDescent="0.25">
      <c r="B50" s="31" t="s">
        <v>388</v>
      </c>
      <c r="G50" s="310">
        <f t="shared" ref="G50:O50" si="2">SUM(G53:G88)</f>
        <v>0</v>
      </c>
      <c r="H50" s="310">
        <f t="shared" si="2"/>
        <v>0</v>
      </c>
      <c r="I50" s="310">
        <f t="shared" si="2"/>
        <v>0</v>
      </c>
      <c r="J50" s="310">
        <f t="shared" si="2"/>
        <v>0</v>
      </c>
      <c r="K50" s="310">
        <f t="shared" si="2"/>
        <v>0</v>
      </c>
      <c r="L50" s="310">
        <f t="shared" si="2"/>
        <v>0</v>
      </c>
      <c r="M50" s="310">
        <f t="shared" si="2"/>
        <v>0</v>
      </c>
      <c r="N50" s="310">
        <f t="shared" si="2"/>
        <v>0</v>
      </c>
      <c r="O50" s="311">
        <f t="shared" si="2"/>
        <v>0</v>
      </c>
    </row>
    <row r="51" spans="2:15" s="1" customFormat="1" ht="3" customHeight="1" x14ac:dyDescent="0.25">
      <c r="B51" s="14"/>
      <c r="G51" s="21"/>
      <c r="H51" s="21"/>
      <c r="I51" s="21"/>
      <c r="J51" s="21"/>
      <c r="K51" s="21"/>
      <c r="L51" s="21"/>
      <c r="M51" s="21"/>
      <c r="N51" s="21"/>
      <c r="O51" s="33"/>
    </row>
    <row r="52" spans="2:15" s="1" customFormat="1" x14ac:dyDescent="0.25">
      <c r="B52" s="5" t="s">
        <v>389</v>
      </c>
      <c r="G52"/>
      <c r="N52" s="21"/>
      <c r="O52" s="33"/>
    </row>
    <row r="53" spans="2:15" s="1" customFormat="1" x14ac:dyDescent="0.25">
      <c r="B53" s="102"/>
      <c r="G53" s="70"/>
      <c r="H53" s="70"/>
      <c r="I53" s="70"/>
      <c r="J53" s="70"/>
      <c r="K53" s="70"/>
      <c r="L53" s="70"/>
      <c r="M53" s="70"/>
      <c r="N53" s="70"/>
      <c r="O53" s="103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0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4"/>
      <c r="G87" s="71"/>
      <c r="H87" s="71"/>
      <c r="I87" s="71"/>
      <c r="J87" s="71"/>
      <c r="K87" s="71"/>
      <c r="L87" s="71"/>
      <c r="M87" s="71"/>
      <c r="N87" s="71"/>
      <c r="O87" s="105"/>
    </row>
    <row r="88" spans="2:15" s="1" customFormat="1" x14ac:dyDescent="0.25">
      <c r="B88" s="106"/>
      <c r="G88" s="72"/>
      <c r="H88" s="72"/>
      <c r="I88" s="72"/>
      <c r="J88" s="72"/>
      <c r="K88" s="72"/>
      <c r="L88" s="72"/>
      <c r="M88" s="72"/>
      <c r="N88" s="72"/>
      <c r="O88" s="107"/>
    </row>
    <row r="89" spans="2:15" s="1" customFormat="1" ht="4.9000000000000004" customHeight="1" x14ac:dyDescent="0.25">
      <c r="B89" s="31"/>
      <c r="G89" s="21"/>
      <c r="H89" s="21"/>
      <c r="I89" s="21"/>
      <c r="J89" s="21"/>
      <c r="K89" s="21"/>
      <c r="L89" s="21"/>
      <c r="M89" s="21"/>
      <c r="N89" s="21"/>
      <c r="O89" s="33"/>
    </row>
    <row r="90" spans="2:15" s="1" customFormat="1" x14ac:dyDescent="0.25">
      <c r="B90" s="31" t="s">
        <v>390</v>
      </c>
      <c r="G90" s="310">
        <f t="shared" ref="G90:O90" si="3">SUM(G91:G96,G133:G139,G141:G142)</f>
        <v>0</v>
      </c>
      <c r="H90" s="310">
        <f t="shared" si="3"/>
        <v>243.15717172205692</v>
      </c>
      <c r="I90" s="310">
        <f t="shared" si="3"/>
        <v>253.2042686269109</v>
      </c>
      <c r="J90" s="310">
        <f t="shared" si="3"/>
        <v>263.88602224590068</v>
      </c>
      <c r="K90" s="310">
        <f t="shared" si="3"/>
        <v>299.88531358044048</v>
      </c>
      <c r="L90" s="310">
        <f t="shared" si="3"/>
        <v>346.20869892727291</v>
      </c>
      <c r="M90" s="310">
        <f t="shared" si="3"/>
        <v>384.50775778280502</v>
      </c>
      <c r="N90" s="310">
        <f t="shared" si="3"/>
        <v>553.92477167199672</v>
      </c>
      <c r="O90" s="311">
        <f t="shared" si="3"/>
        <v>0</v>
      </c>
    </row>
    <row r="91" spans="2:15" s="1" customFormat="1" x14ac:dyDescent="0.25">
      <c r="B91" s="5" t="s">
        <v>391</v>
      </c>
      <c r="E91"/>
      <c r="G91" s="72"/>
      <c r="H91" s="72">
        <v>61.014499999999998</v>
      </c>
      <c r="I91" s="72">
        <v>61.014499999999998</v>
      </c>
      <c r="J91" s="72">
        <v>61.014499999999998</v>
      </c>
      <c r="K91" s="72">
        <v>61.014499999999998</v>
      </c>
      <c r="L91" s="72">
        <v>61.014499999999998</v>
      </c>
      <c r="M91" s="72">
        <v>63.608552363572159</v>
      </c>
      <c r="N91" s="70">
        <v>91.27300000000001</v>
      </c>
      <c r="O91" s="103"/>
    </row>
    <row r="92" spans="2:15" s="1" customFormat="1" x14ac:dyDescent="0.25">
      <c r="B92" s="5" t="s">
        <v>392</v>
      </c>
      <c r="G92" s="72"/>
      <c r="H92" s="72">
        <v>47.869300000000003</v>
      </c>
      <c r="I92" s="72">
        <v>47.86930000000001</v>
      </c>
      <c r="J92" s="72">
        <v>47.86930000000001</v>
      </c>
      <c r="K92" s="72">
        <v>47.86930000000001</v>
      </c>
      <c r="L92" s="72">
        <v>49.864728483267008</v>
      </c>
      <c r="M92" s="72">
        <v>52.828528726192673</v>
      </c>
      <c r="N92" s="71">
        <v>75.459000000000003</v>
      </c>
      <c r="O92" s="105"/>
    </row>
    <row r="93" spans="2:15" s="1" customFormat="1" x14ac:dyDescent="0.25">
      <c r="B93" s="5" t="s">
        <v>393</v>
      </c>
      <c r="G93" s="72"/>
      <c r="H93" s="72">
        <v>29.069700000000001</v>
      </c>
      <c r="I93" s="72">
        <v>29.150770119783079</v>
      </c>
      <c r="J93" s="72">
        <v>29.40429835130638</v>
      </c>
      <c r="K93" s="72">
        <v>31.2365961676607</v>
      </c>
      <c r="L93" s="72">
        <v>35.870182984902208</v>
      </c>
      <c r="M93" s="72">
        <v>41.567019187612708</v>
      </c>
      <c r="N93" s="72">
        <v>124.086</v>
      </c>
      <c r="O93" s="107"/>
    </row>
    <row r="94" spans="2:15" s="1" customFormat="1" x14ac:dyDescent="0.25">
      <c r="B94" s="50" t="s">
        <v>394</v>
      </c>
      <c r="O94" s="6"/>
    </row>
    <row r="95" spans="2:15" s="1" customFormat="1" ht="3" customHeight="1" x14ac:dyDescent="0.25">
      <c r="B95" s="14"/>
      <c r="G95" s="21"/>
      <c r="H95" s="21"/>
      <c r="I95" s="21"/>
      <c r="J95" s="21"/>
      <c r="K95" s="21"/>
      <c r="L95" s="21"/>
      <c r="M95" s="21"/>
      <c r="N95" s="21"/>
      <c r="O95" s="33"/>
    </row>
    <row r="96" spans="2:15" s="1" customFormat="1" x14ac:dyDescent="0.25">
      <c r="B96" s="34" t="s">
        <v>389</v>
      </c>
      <c r="E96"/>
      <c r="G96" s="310">
        <f t="shared" ref="G96:O96" si="4">SUM(G97:G132)</f>
        <v>0</v>
      </c>
      <c r="H96" s="310">
        <f t="shared" si="4"/>
        <v>57.150000000000013</v>
      </c>
      <c r="I96" s="310">
        <f t="shared" si="4"/>
        <v>66.350000000000009</v>
      </c>
      <c r="J96" s="310">
        <f t="shared" si="4"/>
        <v>76</v>
      </c>
      <c r="K96" s="310">
        <f t="shared" si="4"/>
        <v>109.65</v>
      </c>
      <c r="L96" s="310">
        <f t="shared" si="4"/>
        <v>148.94999999999999</v>
      </c>
      <c r="M96" s="310">
        <f t="shared" si="4"/>
        <v>175.6</v>
      </c>
      <c r="N96" s="310">
        <f t="shared" si="4"/>
        <v>185.7325991405566</v>
      </c>
      <c r="O96" s="311">
        <f t="shared" si="4"/>
        <v>0</v>
      </c>
    </row>
    <row r="97" spans="2:15" s="1" customFormat="1" x14ac:dyDescent="0.25">
      <c r="B97" s="335">
        <f t="shared" ref="B97:B132" si="5">B53</f>
        <v>0</v>
      </c>
      <c r="G97" s="70"/>
      <c r="H97" s="70">
        <v>57.150000000000013</v>
      </c>
      <c r="I97" s="70">
        <v>66.350000000000009</v>
      </c>
      <c r="J97" s="70">
        <v>76</v>
      </c>
      <c r="K97" s="70">
        <v>109.65</v>
      </c>
      <c r="L97" s="70">
        <v>148.94999999999999</v>
      </c>
      <c r="M97" s="70">
        <v>175.6</v>
      </c>
      <c r="N97" s="70">
        <v>185.7325991405566</v>
      </c>
      <c r="O97" s="103"/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6">
        <f t="shared" si="5"/>
        <v>0</v>
      </c>
      <c r="G131" s="71"/>
      <c r="H131" s="71"/>
      <c r="I131" s="71"/>
      <c r="J131" s="71"/>
      <c r="K131" s="71"/>
      <c r="L131" s="71"/>
      <c r="M131" s="71"/>
      <c r="N131" s="71"/>
      <c r="O131" s="105"/>
    </row>
    <row r="132" spans="2:15" s="1" customFormat="1" x14ac:dyDescent="0.25">
      <c r="B132" s="337">
        <f t="shared" si="5"/>
        <v>0</v>
      </c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395</v>
      </c>
      <c r="E133"/>
      <c r="G133" s="72"/>
      <c r="H133" s="72">
        <v>2.4229557220569129</v>
      </c>
      <c r="I133" s="72">
        <v>2.5696097683807611</v>
      </c>
      <c r="J133" s="72">
        <v>2.7162638147046092</v>
      </c>
      <c r="K133" s="72">
        <v>2.8629178610284569</v>
      </c>
      <c r="L133" s="72">
        <v>3.009571907352306</v>
      </c>
      <c r="M133" s="72">
        <v>3.1562259536761541</v>
      </c>
      <c r="N133" s="71">
        <v>28.243768761170561</v>
      </c>
      <c r="O133" s="105"/>
    </row>
    <row r="134" spans="2:15" s="1" customFormat="1" x14ac:dyDescent="0.25">
      <c r="B134" s="5" t="s">
        <v>396</v>
      </c>
      <c r="G134" s="72"/>
      <c r="H134" s="72">
        <v>43.302</v>
      </c>
      <c r="I134" s="72">
        <v>43.302</v>
      </c>
      <c r="J134" s="72">
        <v>43.302</v>
      </c>
      <c r="K134" s="72">
        <v>43.302</v>
      </c>
      <c r="L134" s="72">
        <v>43.302</v>
      </c>
      <c r="M134" s="72">
        <v>43.302</v>
      </c>
      <c r="N134" s="71">
        <v>43.302</v>
      </c>
      <c r="O134" s="105"/>
    </row>
    <row r="135" spans="2:15" s="1" customFormat="1" x14ac:dyDescent="0.25">
      <c r="B135" s="5" t="s">
        <v>397</v>
      </c>
      <c r="G135" s="72"/>
      <c r="H135" s="72">
        <v>0.24771599999999999</v>
      </c>
      <c r="I135" s="72">
        <v>0.49543199999999998</v>
      </c>
      <c r="J135" s="72">
        <v>0.74314800000000014</v>
      </c>
      <c r="K135" s="72">
        <v>0.99086400000000008</v>
      </c>
      <c r="L135" s="72">
        <v>1.23858</v>
      </c>
      <c r="M135" s="72">
        <v>1.4862960000000001</v>
      </c>
      <c r="N135" s="71">
        <v>1.7340120000000001</v>
      </c>
      <c r="O135" s="105"/>
    </row>
    <row r="136" spans="2:15" s="1" customFormat="1" x14ac:dyDescent="0.25">
      <c r="B136" s="5" t="s">
        <v>398</v>
      </c>
      <c r="G136" s="72"/>
      <c r="H136" s="72">
        <v>0.44589318872951372</v>
      </c>
      <c r="I136" s="72">
        <v>0.53751154695452852</v>
      </c>
      <c r="J136" s="72">
        <v>0.64132850757510418</v>
      </c>
      <c r="K136" s="72">
        <v>0.64132850757510418</v>
      </c>
      <c r="L136" s="72">
        <v>0.64132850757510418</v>
      </c>
      <c r="M136" s="72">
        <v>0.64132850757510418</v>
      </c>
      <c r="N136" s="71">
        <v>0.64132850757510418</v>
      </c>
      <c r="O136" s="105"/>
    </row>
    <row r="137" spans="2:15" s="1" customFormat="1" x14ac:dyDescent="0.25">
      <c r="B137" s="5" t="s">
        <v>399</v>
      </c>
      <c r="G137" s="72"/>
      <c r="H137" s="72">
        <v>1.5295026003121719</v>
      </c>
      <c r="I137" s="72">
        <v>1.8044881923732921</v>
      </c>
      <c r="J137" s="72">
        <v>2.0794737844344109</v>
      </c>
      <c r="K137" s="72">
        <v>2.199884736488956</v>
      </c>
      <c r="L137" s="72">
        <v>2.199884736488956</v>
      </c>
      <c r="M137" s="72">
        <v>2.199884736488956</v>
      </c>
      <c r="N137" s="71">
        <v>2.199884736488956</v>
      </c>
      <c r="O137" s="105"/>
    </row>
    <row r="138" spans="2:15" s="1" customFormat="1" x14ac:dyDescent="0.25">
      <c r="B138" s="5" t="s">
        <v>400</v>
      </c>
      <c r="G138" s="72"/>
      <c r="H138" s="72">
        <v>2.810421095831428E-2</v>
      </c>
      <c r="I138" s="72">
        <v>3.3156999419220012E-2</v>
      </c>
      <c r="J138" s="72">
        <v>3.8209787880125731E-2</v>
      </c>
      <c r="K138" s="72">
        <v>4.0422307687245827E-2</v>
      </c>
      <c r="L138" s="72">
        <v>4.0422307687245827E-2</v>
      </c>
      <c r="M138" s="72">
        <v>4.0422307687245827E-2</v>
      </c>
      <c r="N138" s="71">
        <v>4.0422307687245827E-2</v>
      </c>
      <c r="O138" s="105"/>
    </row>
    <row r="139" spans="2:15" s="1" customFormat="1" x14ac:dyDescent="0.25">
      <c r="B139" s="5" t="s">
        <v>401</v>
      </c>
      <c r="G139" s="72"/>
      <c r="H139" s="72">
        <v>0</v>
      </c>
      <c r="I139" s="72">
        <v>0</v>
      </c>
      <c r="J139" s="72">
        <v>0</v>
      </c>
      <c r="K139" s="72">
        <v>0</v>
      </c>
      <c r="L139" s="72">
        <v>0</v>
      </c>
      <c r="M139" s="72">
        <v>0</v>
      </c>
      <c r="N139" s="72">
        <v>0</v>
      </c>
      <c r="O139" s="107"/>
    </row>
    <row r="140" spans="2:15" s="1" customFormat="1" x14ac:dyDescent="0.25">
      <c r="B140" s="50" t="s">
        <v>72</v>
      </c>
      <c r="G140" s="21"/>
      <c r="H140" s="21"/>
      <c r="I140" s="21"/>
      <c r="J140" s="21"/>
      <c r="K140" s="21"/>
      <c r="L140" s="21"/>
      <c r="M140" s="21"/>
      <c r="N140" s="21"/>
      <c r="O140" s="33"/>
    </row>
    <row r="141" spans="2:15" s="1" customFormat="1" x14ac:dyDescent="0.25">
      <c r="B141" s="338" t="s">
        <v>422</v>
      </c>
      <c r="G141" s="70"/>
      <c r="H141" s="70">
        <v>7.7500000000000013E-2</v>
      </c>
      <c r="I141" s="70">
        <v>7.7500000000000013E-2</v>
      </c>
      <c r="J141" s="70">
        <v>7.7500000000000013E-2</v>
      </c>
      <c r="K141" s="70">
        <v>7.7500000000000013E-2</v>
      </c>
      <c r="L141" s="70">
        <v>7.7500000000000013E-2</v>
      </c>
      <c r="M141" s="70">
        <v>7.7500000000000013E-2</v>
      </c>
      <c r="N141" s="70">
        <v>1.2127562185183365</v>
      </c>
      <c r="O141" s="103"/>
    </row>
    <row r="142" spans="2:15" s="1" customFormat="1" x14ac:dyDescent="0.25">
      <c r="B142" s="313"/>
      <c r="G142" s="71"/>
      <c r="H142" s="71"/>
      <c r="I142" s="71"/>
      <c r="J142" s="71"/>
      <c r="K142" s="71"/>
      <c r="L142" s="71"/>
      <c r="M142" s="71"/>
      <c r="N142" s="72"/>
      <c r="O142" s="107"/>
    </row>
    <row r="143" spans="2:15" s="1" customFormat="1" x14ac:dyDescent="0.25">
      <c r="B143" s="45"/>
      <c r="G143" s="21"/>
      <c r="H143" s="21"/>
      <c r="I143" s="21"/>
      <c r="J143" s="21"/>
      <c r="K143" s="21"/>
      <c r="L143" s="21"/>
      <c r="M143" s="21"/>
      <c r="N143" s="21"/>
      <c r="O143" s="33"/>
    </row>
    <row r="144" spans="2:15" s="1" customFormat="1" x14ac:dyDescent="0.25">
      <c r="B144" s="31" t="s">
        <v>402</v>
      </c>
      <c r="G144" s="21"/>
      <c r="H144" s="21"/>
      <c r="I144" s="21"/>
      <c r="J144" s="21"/>
      <c r="K144" s="21"/>
      <c r="L144" s="21"/>
      <c r="M144" s="21"/>
      <c r="N144" s="21"/>
      <c r="O144" s="33"/>
    </row>
    <row r="145" spans="1:16" s="1" customFormat="1" ht="7.9" customHeight="1" x14ac:dyDescent="0.25">
      <c r="B145" s="31"/>
      <c r="G145" s="21"/>
      <c r="H145" s="21"/>
      <c r="I145" s="21"/>
      <c r="J145" s="21"/>
      <c r="K145" s="21"/>
      <c r="L145" s="21"/>
      <c r="M145" s="21"/>
      <c r="N145" s="21"/>
      <c r="O145" s="33"/>
    </row>
    <row r="146" spans="1:16" s="1" customFormat="1" x14ac:dyDescent="0.25">
      <c r="B146" s="32" t="s">
        <v>466</v>
      </c>
      <c r="G146" s="21"/>
      <c r="H146" s="21"/>
      <c r="I146" s="21"/>
      <c r="J146" s="21"/>
      <c r="K146" s="21"/>
      <c r="L146" s="21"/>
      <c r="M146" s="21"/>
      <c r="N146" s="21"/>
      <c r="O146" s="33"/>
    </row>
    <row r="147" spans="1:16" s="1" customFormat="1" x14ac:dyDescent="0.25">
      <c r="B147" s="34" t="s">
        <v>491</v>
      </c>
      <c r="G147" s="70"/>
      <c r="H147" s="70"/>
      <c r="I147" s="70"/>
      <c r="J147" s="70"/>
      <c r="K147" s="70"/>
      <c r="L147" s="70"/>
      <c r="M147" s="70"/>
      <c r="N147" s="70"/>
      <c r="O147" s="103"/>
    </row>
    <row r="148" spans="1:16" s="1" customFormat="1" x14ac:dyDescent="0.25">
      <c r="B148" s="34" t="s">
        <v>492</v>
      </c>
      <c r="G148" s="70"/>
      <c r="H148" s="70"/>
      <c r="I148" s="70"/>
      <c r="J148" s="70"/>
      <c r="K148" s="70"/>
      <c r="L148" s="70"/>
      <c r="M148" s="70"/>
      <c r="N148" s="188"/>
      <c r="O148" s="189"/>
    </row>
    <row r="149" spans="1:16" s="1" customFormat="1" ht="4.9000000000000004" customHeight="1" x14ac:dyDescent="0.25">
      <c r="B149" s="34"/>
      <c r="G149" s="21"/>
      <c r="H149" s="21"/>
      <c r="I149" s="21"/>
      <c r="J149" s="21"/>
      <c r="K149" s="21"/>
      <c r="L149" s="21"/>
      <c r="M149" s="21"/>
      <c r="N149" s="21"/>
      <c r="O149" s="33"/>
    </row>
    <row r="150" spans="1:16" s="1" customFormat="1" x14ac:dyDescent="0.25">
      <c r="B150" s="32" t="s">
        <v>472</v>
      </c>
      <c r="G150" s="21"/>
      <c r="H150" s="21"/>
      <c r="I150" s="21"/>
      <c r="J150" s="21"/>
      <c r="K150" s="21"/>
      <c r="L150" s="21"/>
      <c r="M150" s="21"/>
      <c r="N150" s="21"/>
      <c r="O150" s="33"/>
    </row>
    <row r="151" spans="1:16" s="1" customFormat="1" x14ac:dyDescent="0.25">
      <c r="B151" s="34" t="s">
        <v>491</v>
      </c>
      <c r="G151" s="70"/>
      <c r="H151" s="70"/>
      <c r="I151" s="70"/>
      <c r="J151" s="70"/>
      <c r="K151" s="70"/>
      <c r="L151" s="70"/>
      <c r="M151" s="70"/>
      <c r="N151" s="70"/>
      <c r="O151" s="103"/>
    </row>
    <row r="152" spans="1:16" s="1" customFormat="1" x14ac:dyDescent="0.25">
      <c r="B152" s="34" t="s">
        <v>492</v>
      </c>
      <c r="G152" s="70"/>
      <c r="H152" s="70"/>
      <c r="I152" s="70"/>
      <c r="J152" s="70"/>
      <c r="K152" s="70"/>
      <c r="L152" s="70"/>
      <c r="M152" s="70"/>
      <c r="N152" s="188"/>
      <c r="O152" s="189"/>
    </row>
    <row r="153" spans="1:16" s="1" customFormat="1" x14ac:dyDescent="0.25">
      <c r="B153" s="108"/>
      <c r="C153" s="26"/>
      <c r="D153" s="26"/>
      <c r="E153" s="26"/>
      <c r="F153" s="26"/>
      <c r="G153" s="109"/>
      <c r="H153" s="109"/>
      <c r="I153" s="109"/>
      <c r="J153" s="109"/>
      <c r="K153" s="109"/>
      <c r="L153" s="109"/>
      <c r="M153" s="109"/>
      <c r="N153" s="109"/>
      <c r="O153" s="110"/>
    </row>
    <row r="154" spans="1:16" s="1" customFormat="1" x14ac:dyDescent="0.25">
      <c r="B154" s="114"/>
      <c r="C154" s="28"/>
      <c r="D154" s="28"/>
      <c r="E154" s="28"/>
      <c r="F154" s="28"/>
      <c r="G154" s="114"/>
      <c r="H154" s="114"/>
      <c r="I154" s="114"/>
      <c r="J154" s="114"/>
      <c r="K154" s="114"/>
      <c r="L154" s="114"/>
      <c r="M154" s="114"/>
      <c r="N154" s="114"/>
      <c r="O154" s="114"/>
    </row>
    <row r="155" spans="1:16" x14ac:dyDescent="0.25">
      <c r="A155" t="s">
        <v>357</v>
      </c>
      <c r="B155" t="s">
        <v>357</v>
      </c>
      <c r="C155" t="s">
        <v>357</v>
      </c>
      <c r="D155" t="s">
        <v>357</v>
      </c>
      <c r="E155" t="s">
        <v>357</v>
      </c>
      <c r="F155" t="s">
        <v>357</v>
      </c>
      <c r="G155" t="s">
        <v>357</v>
      </c>
      <c r="H155" t="s">
        <v>357</v>
      </c>
      <c r="I155" t="s">
        <v>357</v>
      </c>
      <c r="J155" t="s">
        <v>357</v>
      </c>
      <c r="K155" t="s">
        <v>357</v>
      </c>
      <c r="L155" t="s">
        <v>357</v>
      </c>
      <c r="M155" t="s">
        <v>357</v>
      </c>
      <c r="N155" t="s">
        <v>357</v>
      </c>
      <c r="O155" t="s">
        <v>357</v>
      </c>
      <c r="P155" t="s">
        <v>357</v>
      </c>
    </row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3:B88" xr:uid="{00000000-0002-0000-2100-000000000000}">
      <formula1>Municípios</formula1>
    </dataValidation>
  </dataValidations>
  <pageMargins left="0.7" right="0.7" top="0.75" bottom="0.75" header="0.3" footer="0.3"/>
  <pageSetup paperSize="9" scale="35" fitToHeight="0" orientation="portrait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tabColor theme="9"/>
    <pageSetUpPr fitToPage="1"/>
  </sheetPr>
  <dimension ref="A2:P156"/>
  <sheetViews>
    <sheetView showGridLines="0" zoomScale="85" zoomScaleNormal="85" workbookViewId="0">
      <pane ySplit="3" topLeftCell="A117" activePane="bottomLeft" state="frozen"/>
      <selection activeCell="C157" sqref="C157"/>
      <selection pane="bottomLeft" activeCell="H133" sqref="H133:N141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2" spans="2:15" s="2" customFormat="1" ht="30" customHeight="1" x14ac:dyDescent="0.25">
      <c r="B2" s="285" t="s">
        <v>441</v>
      </c>
      <c r="C2" s="284"/>
      <c r="D2" s="389" t="s">
        <v>539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 t="s">
        <v>540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 t="s">
        <v>541</v>
      </c>
      <c r="C19" s="179">
        <v>160884</v>
      </c>
      <c r="D19" s="339"/>
      <c r="E19" s="351" t="s">
        <v>490</v>
      </c>
      <c r="F19" s="129"/>
      <c r="G19" s="324" t="s">
        <v>61</v>
      </c>
      <c r="H19" s="324">
        <v>29520</v>
      </c>
      <c r="I19" s="324">
        <v>26568</v>
      </c>
      <c r="J19" s="324">
        <v>25092</v>
      </c>
      <c r="K19" s="324">
        <v>23616</v>
      </c>
      <c r="L19" s="324">
        <v>20664</v>
      </c>
      <c r="M19" s="325">
        <v>17712</v>
      </c>
      <c r="N19" s="325">
        <v>17712</v>
      </c>
      <c r="O19" s="326"/>
    </row>
    <row r="20" spans="2:15" x14ac:dyDescent="0.25">
      <c r="B20" s="186"/>
      <c r="C20" s="181" t="s">
        <v>61</v>
      </c>
      <c r="D20" s="340"/>
      <c r="E20" s="182"/>
      <c r="F20" s="130"/>
      <c r="G20" s="328" t="s">
        <v>61</v>
      </c>
      <c r="H20" s="329" t="s">
        <v>61</v>
      </c>
      <c r="I20" s="329" t="s">
        <v>61</v>
      </c>
      <c r="J20" s="329" t="s">
        <v>61</v>
      </c>
      <c r="K20" s="329" t="s">
        <v>61</v>
      </c>
      <c r="L20" s="329" t="s">
        <v>61</v>
      </c>
      <c r="M20" s="329" t="s">
        <v>61</v>
      </c>
      <c r="N20" s="329" t="s">
        <v>61</v>
      </c>
      <c r="O20" s="330"/>
    </row>
    <row r="21" spans="2:15" x14ac:dyDescent="0.25">
      <c r="B21" s="186"/>
      <c r="C21" s="181" t="s">
        <v>61</v>
      </c>
      <c r="D21" s="340"/>
      <c r="E21" s="182"/>
      <c r="F21" s="130"/>
      <c r="G21" s="328" t="s">
        <v>61</v>
      </c>
      <c r="H21" s="329" t="s">
        <v>61</v>
      </c>
      <c r="I21" s="329" t="s">
        <v>61</v>
      </c>
      <c r="J21" s="329" t="s">
        <v>61</v>
      </c>
      <c r="K21" s="329" t="s">
        <v>61</v>
      </c>
      <c r="L21" s="329" t="s">
        <v>61</v>
      </c>
      <c r="M21" s="329" t="s">
        <v>61</v>
      </c>
      <c r="N21" s="329" t="s">
        <v>61</v>
      </c>
      <c r="O21" s="330"/>
    </row>
    <row r="22" spans="2:15" x14ac:dyDescent="0.25">
      <c r="B22" s="186"/>
      <c r="C22" s="181" t="s">
        <v>61</v>
      </c>
      <c r="D22" s="340"/>
      <c r="E22" s="182"/>
      <c r="F22" s="130"/>
      <c r="G22" s="324" t="s">
        <v>61</v>
      </c>
      <c r="H22" s="329" t="s">
        <v>61</v>
      </c>
      <c r="I22" s="329" t="s">
        <v>61</v>
      </c>
      <c r="J22" s="329" t="s">
        <v>61</v>
      </c>
      <c r="K22" s="329" t="s">
        <v>61</v>
      </c>
      <c r="L22" s="329" t="s">
        <v>61</v>
      </c>
      <c r="M22" s="329" t="s">
        <v>61</v>
      </c>
      <c r="N22" s="329" t="s">
        <v>61</v>
      </c>
      <c r="O22" s="330"/>
    </row>
    <row r="23" spans="2:15" x14ac:dyDescent="0.25">
      <c r="B23" s="186"/>
      <c r="C23" s="181" t="s">
        <v>61</v>
      </c>
      <c r="D23" s="340"/>
      <c r="E23" s="182"/>
      <c r="F23" s="130"/>
      <c r="G23" s="328" t="s">
        <v>61</v>
      </c>
      <c r="H23" s="329" t="s">
        <v>61</v>
      </c>
      <c r="I23" s="329" t="s">
        <v>61</v>
      </c>
      <c r="J23" s="329" t="s">
        <v>61</v>
      </c>
      <c r="K23" s="329" t="s">
        <v>61</v>
      </c>
      <c r="L23" s="329" t="s">
        <v>61</v>
      </c>
      <c r="M23" s="329" t="s">
        <v>61</v>
      </c>
      <c r="N23" s="329" t="s">
        <v>61</v>
      </c>
      <c r="O23" s="330"/>
    </row>
    <row r="24" spans="2:15" x14ac:dyDescent="0.25">
      <c r="B24" s="186"/>
      <c r="C24" s="181" t="s">
        <v>61</v>
      </c>
      <c r="D24" s="340"/>
      <c r="E24" s="182"/>
      <c r="F24" s="130"/>
      <c r="G24" s="328" t="s">
        <v>61</v>
      </c>
      <c r="H24" s="329" t="s">
        <v>61</v>
      </c>
      <c r="I24" s="329" t="s">
        <v>61</v>
      </c>
      <c r="J24" s="329" t="s">
        <v>61</v>
      </c>
      <c r="K24" s="329" t="s">
        <v>61</v>
      </c>
      <c r="L24" s="329" t="s">
        <v>61</v>
      </c>
      <c r="M24" s="329" t="s">
        <v>61</v>
      </c>
      <c r="N24" s="329" t="s">
        <v>61</v>
      </c>
      <c r="O24" s="330"/>
    </row>
    <row r="25" spans="2:15" x14ac:dyDescent="0.25">
      <c r="B25" s="186"/>
      <c r="C25" s="181" t="s">
        <v>61</v>
      </c>
      <c r="D25" s="340"/>
      <c r="E25" s="182"/>
      <c r="F25" s="130"/>
      <c r="G25" s="328" t="s">
        <v>61</v>
      </c>
      <c r="H25" s="329" t="s">
        <v>61</v>
      </c>
      <c r="I25" s="329" t="s">
        <v>61</v>
      </c>
      <c r="J25" s="329" t="s">
        <v>61</v>
      </c>
      <c r="K25" s="329" t="s">
        <v>61</v>
      </c>
      <c r="L25" s="329" t="s">
        <v>61</v>
      </c>
      <c r="M25" s="329" t="s">
        <v>61</v>
      </c>
      <c r="N25" s="329" t="s">
        <v>61</v>
      </c>
      <c r="O25" s="330"/>
    </row>
    <row r="26" spans="2:15" x14ac:dyDescent="0.25">
      <c r="B26" s="186"/>
      <c r="C26" s="181" t="s">
        <v>61</v>
      </c>
      <c r="D26" s="340"/>
      <c r="E26" s="182"/>
      <c r="F26" s="130"/>
      <c r="G26" s="328" t="s">
        <v>61</v>
      </c>
      <c r="H26" s="329" t="s">
        <v>61</v>
      </c>
      <c r="I26" s="329" t="s">
        <v>61</v>
      </c>
      <c r="J26" s="329" t="s">
        <v>61</v>
      </c>
      <c r="K26" s="329" t="s">
        <v>61</v>
      </c>
      <c r="L26" s="329" t="s">
        <v>61</v>
      </c>
      <c r="M26" s="329" t="s">
        <v>61</v>
      </c>
      <c r="N26" s="329" t="s">
        <v>61</v>
      </c>
      <c r="O26" s="330"/>
    </row>
    <row r="27" spans="2:15" x14ac:dyDescent="0.25">
      <c r="B27" s="186"/>
      <c r="C27" s="181" t="s">
        <v>61</v>
      </c>
      <c r="D27" s="340"/>
      <c r="E27" s="182"/>
      <c r="F27" s="130"/>
      <c r="G27" s="328" t="s">
        <v>61</v>
      </c>
      <c r="H27" s="329" t="s">
        <v>61</v>
      </c>
      <c r="I27" s="329" t="s">
        <v>61</v>
      </c>
      <c r="J27" s="329" t="s">
        <v>61</v>
      </c>
      <c r="K27" s="329" t="s">
        <v>61</v>
      </c>
      <c r="L27" s="329" t="s">
        <v>61</v>
      </c>
      <c r="M27" s="329" t="s">
        <v>61</v>
      </c>
      <c r="N27" s="329" t="s">
        <v>61</v>
      </c>
      <c r="O27" s="330"/>
    </row>
    <row r="28" spans="2:15" x14ac:dyDescent="0.25">
      <c r="B28" s="186"/>
      <c r="C28" s="181" t="s">
        <v>61</v>
      </c>
      <c r="D28" s="340"/>
      <c r="E28" s="182"/>
      <c r="F28" s="130"/>
      <c r="G28" s="328" t="s">
        <v>61</v>
      </c>
      <c r="H28" s="329" t="s">
        <v>61</v>
      </c>
      <c r="I28" s="329" t="s">
        <v>61</v>
      </c>
      <c r="J28" s="329" t="s">
        <v>61</v>
      </c>
      <c r="K28" s="329" t="s">
        <v>61</v>
      </c>
      <c r="L28" s="329" t="s">
        <v>61</v>
      </c>
      <c r="M28" s="329" t="s">
        <v>61</v>
      </c>
      <c r="N28" s="329" t="s">
        <v>61</v>
      </c>
      <c r="O28" s="330"/>
    </row>
    <row r="29" spans="2:15" x14ac:dyDescent="0.25">
      <c r="B29" s="186"/>
      <c r="C29" s="181" t="s">
        <v>61</v>
      </c>
      <c r="D29" s="340"/>
      <c r="E29" s="182"/>
      <c r="F29" s="130"/>
      <c r="G29" s="328" t="s">
        <v>61</v>
      </c>
      <c r="H29" s="329" t="s">
        <v>61</v>
      </c>
      <c r="I29" s="329" t="s">
        <v>61</v>
      </c>
      <c r="J29" s="329" t="s">
        <v>61</v>
      </c>
      <c r="K29" s="329" t="s">
        <v>61</v>
      </c>
      <c r="L29" s="329" t="s">
        <v>61</v>
      </c>
      <c r="M29" s="329" t="s">
        <v>61</v>
      </c>
      <c r="N29" s="329" t="s">
        <v>61</v>
      </c>
      <c r="O29" s="330"/>
    </row>
    <row r="30" spans="2:15" x14ac:dyDescent="0.25">
      <c r="B30" s="186"/>
      <c r="C30" s="181" t="s">
        <v>61</v>
      </c>
      <c r="D30" s="340"/>
      <c r="E30" s="182"/>
      <c r="F30" s="130"/>
      <c r="G30" s="328" t="s">
        <v>61</v>
      </c>
      <c r="H30" s="329" t="s">
        <v>61</v>
      </c>
      <c r="I30" s="329" t="s">
        <v>61</v>
      </c>
      <c r="J30" s="329" t="s">
        <v>61</v>
      </c>
      <c r="K30" s="329" t="s">
        <v>61</v>
      </c>
      <c r="L30" s="329" t="s">
        <v>61</v>
      </c>
      <c r="M30" s="329" t="s">
        <v>61</v>
      </c>
      <c r="N30" s="329" t="s">
        <v>61</v>
      </c>
      <c r="O30" s="330"/>
    </row>
    <row r="31" spans="2:15" x14ac:dyDescent="0.25">
      <c r="B31" s="186"/>
      <c r="C31" s="181" t="s">
        <v>61</v>
      </c>
      <c r="D31" s="340"/>
      <c r="E31" s="182"/>
      <c r="F31" s="130"/>
      <c r="G31" s="328" t="s">
        <v>61</v>
      </c>
      <c r="H31" s="329" t="s">
        <v>61</v>
      </c>
      <c r="I31" s="329" t="s">
        <v>61</v>
      </c>
      <c r="J31" s="329" t="s">
        <v>61</v>
      </c>
      <c r="K31" s="329" t="s">
        <v>61</v>
      </c>
      <c r="L31" s="329" t="s">
        <v>61</v>
      </c>
      <c r="M31" s="329" t="s">
        <v>61</v>
      </c>
      <c r="N31" s="329" t="s">
        <v>61</v>
      </c>
      <c r="O31" s="330"/>
    </row>
    <row r="32" spans="2:15" x14ac:dyDescent="0.25">
      <c r="B32" s="186"/>
      <c r="C32" s="181" t="s">
        <v>61</v>
      </c>
      <c r="D32" s="340"/>
      <c r="E32" s="182"/>
      <c r="F32" s="130"/>
      <c r="G32" s="328" t="s">
        <v>61</v>
      </c>
      <c r="H32" s="329" t="s">
        <v>61</v>
      </c>
      <c r="I32" s="329" t="s">
        <v>61</v>
      </c>
      <c r="J32" s="329" t="s">
        <v>61</v>
      </c>
      <c r="K32" s="329" t="s">
        <v>61</v>
      </c>
      <c r="L32" s="329" t="s">
        <v>61</v>
      </c>
      <c r="M32" s="329" t="s">
        <v>61</v>
      </c>
      <c r="N32" s="329" t="s">
        <v>61</v>
      </c>
      <c r="O32" s="330"/>
    </row>
    <row r="33" spans="2:15" x14ac:dyDescent="0.25">
      <c r="B33" s="186"/>
      <c r="C33" s="181" t="s">
        <v>61</v>
      </c>
      <c r="D33" s="340"/>
      <c r="E33" s="182"/>
      <c r="F33" s="130"/>
      <c r="G33" s="328" t="s">
        <v>61</v>
      </c>
      <c r="H33" s="329" t="s">
        <v>61</v>
      </c>
      <c r="I33" s="329" t="s">
        <v>61</v>
      </c>
      <c r="J33" s="329" t="s">
        <v>61</v>
      </c>
      <c r="K33" s="329" t="s">
        <v>61</v>
      </c>
      <c r="L33" s="329" t="s">
        <v>61</v>
      </c>
      <c r="M33" s="329" t="s">
        <v>61</v>
      </c>
      <c r="N33" s="329" t="s">
        <v>61</v>
      </c>
      <c r="O33" s="330"/>
    </row>
    <row r="34" spans="2:15" x14ac:dyDescent="0.25">
      <c r="B34" s="186"/>
      <c r="C34" s="181" t="s">
        <v>61</v>
      </c>
      <c r="D34" s="340"/>
      <c r="E34" s="182"/>
      <c r="F34" s="130"/>
      <c r="G34" s="328" t="s">
        <v>61</v>
      </c>
      <c r="H34" s="329" t="s">
        <v>61</v>
      </c>
      <c r="I34" s="329" t="s">
        <v>61</v>
      </c>
      <c r="J34" s="329" t="s">
        <v>61</v>
      </c>
      <c r="K34" s="329" t="s">
        <v>61</v>
      </c>
      <c r="L34" s="329" t="s">
        <v>61</v>
      </c>
      <c r="M34" s="329" t="s">
        <v>61</v>
      </c>
      <c r="N34" s="329" t="s">
        <v>61</v>
      </c>
      <c r="O34" s="330"/>
    </row>
    <row r="35" spans="2:15" x14ac:dyDescent="0.25">
      <c r="B35" s="186"/>
      <c r="C35" s="181" t="s">
        <v>61</v>
      </c>
      <c r="D35" s="340"/>
      <c r="E35" s="182"/>
      <c r="F35" s="130"/>
      <c r="G35" s="328" t="s">
        <v>61</v>
      </c>
      <c r="H35" s="329" t="s">
        <v>61</v>
      </c>
      <c r="I35" s="329" t="s">
        <v>61</v>
      </c>
      <c r="J35" s="329" t="s">
        <v>61</v>
      </c>
      <c r="K35" s="329" t="s">
        <v>61</v>
      </c>
      <c r="L35" s="329" t="s">
        <v>61</v>
      </c>
      <c r="M35" s="329" t="s">
        <v>61</v>
      </c>
      <c r="N35" s="329" t="s">
        <v>61</v>
      </c>
      <c r="O35" s="330"/>
    </row>
    <row r="36" spans="2:15" x14ac:dyDescent="0.25">
      <c r="B36" s="186"/>
      <c r="C36" s="181" t="s">
        <v>61</v>
      </c>
      <c r="D36" s="340"/>
      <c r="E36" s="182"/>
      <c r="F36" s="130"/>
      <c r="G36" s="328" t="s">
        <v>61</v>
      </c>
      <c r="H36" s="329" t="s">
        <v>61</v>
      </c>
      <c r="I36" s="329" t="s">
        <v>61</v>
      </c>
      <c r="J36" s="329" t="s">
        <v>61</v>
      </c>
      <c r="K36" s="329" t="s">
        <v>61</v>
      </c>
      <c r="L36" s="329" t="s">
        <v>61</v>
      </c>
      <c r="M36" s="329" t="s">
        <v>61</v>
      </c>
      <c r="N36" s="329" t="s">
        <v>61</v>
      </c>
      <c r="O36" s="330"/>
    </row>
    <row r="37" spans="2:15" x14ac:dyDescent="0.25">
      <c r="B37" s="186"/>
      <c r="C37" s="181" t="s">
        <v>61</v>
      </c>
      <c r="D37" s="340"/>
      <c r="E37" s="182"/>
      <c r="F37" s="130"/>
      <c r="G37" s="328" t="s">
        <v>61</v>
      </c>
      <c r="H37" s="329" t="s">
        <v>61</v>
      </c>
      <c r="I37" s="329" t="s">
        <v>61</v>
      </c>
      <c r="J37" s="329" t="s">
        <v>61</v>
      </c>
      <c r="K37" s="329" t="s">
        <v>61</v>
      </c>
      <c r="L37" s="329" t="s">
        <v>61</v>
      </c>
      <c r="M37" s="329" t="s">
        <v>61</v>
      </c>
      <c r="N37" s="329" t="s">
        <v>61</v>
      </c>
      <c r="O37" s="330"/>
    </row>
    <row r="38" spans="2:15" x14ac:dyDescent="0.25">
      <c r="B38" s="186"/>
      <c r="C38" s="181" t="s">
        <v>61</v>
      </c>
      <c r="D38" s="340"/>
      <c r="E38" s="182"/>
      <c r="F38" s="130"/>
      <c r="G38" s="328" t="s">
        <v>61</v>
      </c>
      <c r="H38" s="329" t="s">
        <v>61</v>
      </c>
      <c r="I38" s="329" t="s">
        <v>61</v>
      </c>
      <c r="J38" s="329" t="s">
        <v>61</v>
      </c>
      <c r="K38" s="329" t="s">
        <v>61</v>
      </c>
      <c r="L38" s="329" t="s">
        <v>61</v>
      </c>
      <c r="M38" s="329" t="s">
        <v>61</v>
      </c>
      <c r="N38" s="329" t="s">
        <v>61</v>
      </c>
      <c r="O38" s="330"/>
    </row>
    <row r="39" spans="2:15" x14ac:dyDescent="0.25">
      <c r="B39" s="186"/>
      <c r="C39" s="181" t="s">
        <v>61</v>
      </c>
      <c r="D39" s="340"/>
      <c r="E39" s="182"/>
      <c r="F39" s="130"/>
      <c r="G39" s="328" t="s">
        <v>61</v>
      </c>
      <c r="H39" s="329" t="s">
        <v>61</v>
      </c>
      <c r="I39" s="329" t="s">
        <v>61</v>
      </c>
      <c r="J39" s="329" t="s">
        <v>61</v>
      </c>
      <c r="K39" s="329" t="s">
        <v>61</v>
      </c>
      <c r="L39" s="329" t="s">
        <v>61</v>
      </c>
      <c r="M39" s="329" t="s">
        <v>61</v>
      </c>
      <c r="N39" s="329" t="s">
        <v>61</v>
      </c>
      <c r="O39" s="330"/>
    </row>
    <row r="40" spans="2:15" x14ac:dyDescent="0.25">
      <c r="B40" s="186"/>
      <c r="C40" s="181"/>
      <c r="D40" s="340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40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40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4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6" spans="2:15" ht="27" customHeight="1" x14ac:dyDescent="0.25">
      <c r="B46" s="29" t="s">
        <v>450</v>
      </c>
      <c r="C46" s="43"/>
      <c r="D46" s="43"/>
      <c r="E46" s="30"/>
      <c r="F46" s="30"/>
      <c r="G46" s="306"/>
      <c r="H46" s="306"/>
      <c r="I46" s="306"/>
      <c r="J46" s="306"/>
      <c r="K46" s="306"/>
      <c r="L46" s="306"/>
      <c r="M46" s="306"/>
      <c r="N46" s="306"/>
      <c r="O46" s="307"/>
    </row>
    <row r="47" spans="2:15" ht="4.9000000000000004" customHeight="1" x14ac:dyDescent="0.25">
      <c r="B47" s="24"/>
      <c r="O47" s="23"/>
    </row>
    <row r="48" spans="2:15" s="1" customFormat="1" ht="30" customHeight="1" x14ac:dyDescent="0.25">
      <c r="B48" s="4" t="s">
        <v>451</v>
      </c>
      <c r="C48" s="132"/>
      <c r="D48" s="132"/>
      <c r="E48" s="132"/>
      <c r="F48" s="132"/>
      <c r="G48" s="306">
        <v>2023</v>
      </c>
      <c r="H48" s="306">
        <f t="shared" ref="H48:N48" si="1">+G48+1</f>
        <v>2024</v>
      </c>
      <c r="I48" s="306">
        <f t="shared" si="1"/>
        <v>2025</v>
      </c>
      <c r="J48" s="306">
        <f t="shared" si="1"/>
        <v>2026</v>
      </c>
      <c r="K48" s="306">
        <f t="shared" si="1"/>
        <v>2027</v>
      </c>
      <c r="L48" s="306">
        <f t="shared" si="1"/>
        <v>2028</v>
      </c>
      <c r="M48" s="306">
        <f t="shared" si="1"/>
        <v>2029</v>
      </c>
      <c r="N48" s="306">
        <f t="shared" si="1"/>
        <v>2030</v>
      </c>
      <c r="O48" s="302" t="s">
        <v>449</v>
      </c>
    </row>
    <row r="49" spans="2:15" s="1" customFormat="1" ht="4.9000000000000004" customHeight="1" x14ac:dyDescent="0.25">
      <c r="B49" s="17"/>
      <c r="O49" s="6"/>
    </row>
    <row r="50" spans="2:15" s="1" customFormat="1" x14ac:dyDescent="0.25">
      <c r="B50" s="31" t="s">
        <v>388</v>
      </c>
      <c r="G50" s="310">
        <f t="shared" ref="G50:O50" si="2">SUM(G53:G88)</f>
        <v>0</v>
      </c>
      <c r="H50" s="310">
        <f t="shared" si="2"/>
        <v>0</v>
      </c>
      <c r="I50" s="310">
        <f t="shared" si="2"/>
        <v>0</v>
      </c>
      <c r="J50" s="310">
        <f t="shared" si="2"/>
        <v>0</v>
      </c>
      <c r="K50" s="310">
        <f t="shared" si="2"/>
        <v>0</v>
      </c>
      <c r="L50" s="310">
        <f t="shared" si="2"/>
        <v>0</v>
      </c>
      <c r="M50" s="310">
        <f t="shared" si="2"/>
        <v>0</v>
      </c>
      <c r="N50" s="310">
        <f t="shared" si="2"/>
        <v>0</v>
      </c>
      <c r="O50" s="311">
        <f t="shared" si="2"/>
        <v>0</v>
      </c>
    </row>
    <row r="51" spans="2:15" s="1" customFormat="1" ht="3" customHeight="1" x14ac:dyDescent="0.25">
      <c r="B51" s="14"/>
      <c r="G51" s="21"/>
      <c r="H51" s="21"/>
      <c r="I51" s="21"/>
      <c r="J51" s="21"/>
      <c r="K51" s="21"/>
      <c r="L51" s="21"/>
      <c r="M51" s="21"/>
      <c r="N51" s="21"/>
      <c r="O51" s="33"/>
    </row>
    <row r="52" spans="2:15" s="1" customFormat="1" x14ac:dyDescent="0.25">
      <c r="B52" s="5" t="s">
        <v>389</v>
      </c>
      <c r="G52"/>
      <c r="N52" s="21"/>
      <c r="O52" s="33"/>
    </row>
    <row r="53" spans="2:15" s="1" customFormat="1" x14ac:dyDescent="0.25">
      <c r="B53" s="102"/>
      <c r="G53" s="70"/>
      <c r="H53" s="70"/>
      <c r="I53" s="70"/>
      <c r="J53" s="70"/>
      <c r="K53" s="70"/>
      <c r="L53" s="70"/>
      <c r="M53" s="70"/>
      <c r="N53" s="70"/>
      <c r="O53" s="103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0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4"/>
      <c r="G87" s="71"/>
      <c r="H87" s="71"/>
      <c r="I87" s="71"/>
      <c r="J87" s="71"/>
      <c r="K87" s="71"/>
      <c r="L87" s="71"/>
      <c r="M87" s="71"/>
      <c r="N87" s="71"/>
      <c r="O87" s="105"/>
    </row>
    <row r="88" spans="2:15" s="1" customFormat="1" x14ac:dyDescent="0.25">
      <c r="B88" s="106"/>
      <c r="G88" s="72"/>
      <c r="H88" s="72"/>
      <c r="I88" s="72"/>
      <c r="J88" s="72"/>
      <c r="K88" s="72"/>
      <c r="L88" s="72"/>
      <c r="M88" s="72"/>
      <c r="N88" s="72"/>
      <c r="O88" s="107"/>
    </row>
    <row r="89" spans="2:15" s="1" customFormat="1" ht="4.9000000000000004" customHeight="1" x14ac:dyDescent="0.25">
      <c r="B89" s="31"/>
      <c r="G89" s="21"/>
      <c r="H89" s="21"/>
      <c r="I89" s="21"/>
      <c r="J89" s="21"/>
      <c r="K89" s="21"/>
      <c r="L89" s="21"/>
      <c r="M89" s="21"/>
      <c r="N89" s="21"/>
      <c r="O89" s="33"/>
    </row>
    <row r="90" spans="2:15" s="1" customFormat="1" x14ac:dyDescent="0.25">
      <c r="B90" s="31" t="s">
        <v>390</v>
      </c>
      <c r="G90" s="310">
        <f t="shared" ref="G90:O90" si="3">SUM(G91:G96,G133:G139,G141:G142)</f>
        <v>0</v>
      </c>
      <c r="H90" s="310">
        <f t="shared" si="3"/>
        <v>243.43633394373569</v>
      </c>
      <c r="I90" s="310">
        <f t="shared" si="3"/>
        <v>253.23478257187065</v>
      </c>
      <c r="J90" s="310">
        <f t="shared" si="3"/>
        <v>263.63007382332671</v>
      </c>
      <c r="K90" s="310">
        <f t="shared" si="3"/>
        <v>299.60413465961375</v>
      </c>
      <c r="L90" s="310">
        <f t="shared" si="3"/>
        <v>346.02491298005503</v>
      </c>
      <c r="M90" s="310">
        <f t="shared" si="3"/>
        <v>384.41613942457997</v>
      </c>
      <c r="N90" s="310">
        <f t="shared" si="3"/>
        <v>553.92477167199672</v>
      </c>
      <c r="O90" s="311">
        <f t="shared" si="3"/>
        <v>0</v>
      </c>
    </row>
    <row r="91" spans="2:15" s="1" customFormat="1" x14ac:dyDescent="0.25">
      <c r="B91" s="5" t="s">
        <v>391</v>
      </c>
      <c r="E91"/>
      <c r="G91" s="72">
        <v>0</v>
      </c>
      <c r="H91" s="72">
        <v>61.014499999999998</v>
      </c>
      <c r="I91" s="72">
        <v>61.014499999999998</v>
      </c>
      <c r="J91" s="72">
        <v>61.014499999999998</v>
      </c>
      <c r="K91" s="72">
        <v>61.014499999999998</v>
      </c>
      <c r="L91" s="72">
        <v>61.014499999999998</v>
      </c>
      <c r="M91" s="72">
        <v>63.608552363572159</v>
      </c>
      <c r="N91" s="70">
        <v>91.27300000000001</v>
      </c>
      <c r="O91" s="103"/>
    </row>
    <row r="92" spans="2:15" s="1" customFormat="1" x14ac:dyDescent="0.25">
      <c r="B92" s="5" t="s">
        <v>392</v>
      </c>
      <c r="G92" s="72">
        <v>0</v>
      </c>
      <c r="H92" s="72">
        <v>47.869300000000003</v>
      </c>
      <c r="I92" s="72">
        <v>47.86930000000001</v>
      </c>
      <c r="J92" s="72">
        <v>47.86930000000001</v>
      </c>
      <c r="K92" s="72">
        <v>47.86930000000001</v>
      </c>
      <c r="L92" s="72">
        <v>49.864728483267008</v>
      </c>
      <c r="M92" s="72">
        <v>52.828528726192673</v>
      </c>
      <c r="N92" s="71">
        <v>75.459000000000003</v>
      </c>
      <c r="O92" s="105"/>
    </row>
    <row r="93" spans="2:15" s="1" customFormat="1" x14ac:dyDescent="0.25">
      <c r="B93" s="5" t="s">
        <v>393</v>
      </c>
      <c r="G93" s="72">
        <v>0</v>
      </c>
      <c r="H93" s="72">
        <v>29.069700000000001</v>
      </c>
      <c r="I93" s="72">
        <v>29.150770119783079</v>
      </c>
      <c r="J93" s="72">
        <v>29.40429835130638</v>
      </c>
      <c r="K93" s="72">
        <v>31.2365961676607</v>
      </c>
      <c r="L93" s="72">
        <v>35.870182984902208</v>
      </c>
      <c r="M93" s="72">
        <v>41.567019187612708</v>
      </c>
      <c r="N93" s="72">
        <v>124.086</v>
      </c>
      <c r="O93" s="107"/>
    </row>
    <row r="94" spans="2:15" s="1" customFormat="1" x14ac:dyDescent="0.25">
      <c r="B94" s="50" t="s">
        <v>394</v>
      </c>
      <c r="O94" s="6"/>
    </row>
    <row r="95" spans="2:15" s="1" customFormat="1" ht="3" customHeight="1" x14ac:dyDescent="0.25">
      <c r="B95" s="14"/>
      <c r="G95" s="21"/>
      <c r="H95" s="21"/>
      <c r="I95" s="21"/>
      <c r="J95" s="21"/>
      <c r="K95" s="21"/>
      <c r="L95" s="21"/>
      <c r="M95" s="21"/>
      <c r="N95" s="21"/>
      <c r="O95" s="33"/>
    </row>
    <row r="96" spans="2:15" s="1" customFormat="1" x14ac:dyDescent="0.25">
      <c r="B96" s="34" t="s">
        <v>389</v>
      </c>
      <c r="E96"/>
      <c r="G96" s="310">
        <f t="shared" ref="G96:O96" si="4">SUM(G97:G132)</f>
        <v>0</v>
      </c>
      <c r="H96" s="310">
        <f t="shared" si="4"/>
        <v>57.150000000000013</v>
      </c>
      <c r="I96" s="310">
        <f t="shared" si="4"/>
        <v>66.350000000000009</v>
      </c>
      <c r="J96" s="310">
        <f t="shared" si="4"/>
        <v>76</v>
      </c>
      <c r="K96" s="310">
        <f t="shared" si="4"/>
        <v>109.65</v>
      </c>
      <c r="L96" s="310">
        <f t="shared" si="4"/>
        <v>148.94999999999999</v>
      </c>
      <c r="M96" s="310">
        <f t="shared" si="4"/>
        <v>175.6</v>
      </c>
      <c r="N96" s="310">
        <f t="shared" si="4"/>
        <v>185.7325991405566</v>
      </c>
      <c r="O96" s="311">
        <f t="shared" si="4"/>
        <v>0</v>
      </c>
    </row>
    <row r="97" spans="2:15" s="1" customFormat="1" x14ac:dyDescent="0.25">
      <c r="B97" s="335">
        <f t="shared" ref="B97:B132" si="5">B53</f>
        <v>0</v>
      </c>
      <c r="G97" s="70">
        <v>0</v>
      </c>
      <c r="H97" s="70">
        <v>57.150000000000013</v>
      </c>
      <c r="I97" s="70">
        <v>66.350000000000009</v>
      </c>
      <c r="J97" s="70">
        <v>76</v>
      </c>
      <c r="K97" s="70">
        <v>109.65</v>
      </c>
      <c r="L97" s="70">
        <v>148.94999999999999</v>
      </c>
      <c r="M97" s="70">
        <v>175.6</v>
      </c>
      <c r="N97" s="70">
        <v>185.7325991405566</v>
      </c>
      <c r="O97" s="103"/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6">
        <f t="shared" si="5"/>
        <v>0</v>
      </c>
      <c r="G131" s="71"/>
      <c r="H131" s="71"/>
      <c r="I131" s="71"/>
      <c r="J131" s="71"/>
      <c r="K131" s="71"/>
      <c r="L131" s="71"/>
      <c r="M131" s="71"/>
      <c r="N131" s="71"/>
      <c r="O131" s="105"/>
    </row>
    <row r="132" spans="2:15" s="1" customFormat="1" x14ac:dyDescent="0.25">
      <c r="B132" s="337">
        <f t="shared" si="5"/>
        <v>0</v>
      </c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395</v>
      </c>
      <c r="E133"/>
      <c r="G133" s="72">
        <v>0</v>
      </c>
      <c r="H133" s="72">
        <v>2.4229557220569133</v>
      </c>
      <c r="I133" s="72">
        <v>2.5696097683807615</v>
      </c>
      <c r="J133" s="72">
        <v>2.7162638147046092</v>
      </c>
      <c r="K133" s="72">
        <v>2.8629178610284574</v>
      </c>
      <c r="L133" s="72">
        <v>3.0095719073523055</v>
      </c>
      <c r="M133" s="72">
        <v>3.1562259536761537</v>
      </c>
      <c r="N133" s="71">
        <v>28.243768761170557</v>
      </c>
      <c r="O133" s="105"/>
    </row>
    <row r="134" spans="2:15" s="1" customFormat="1" x14ac:dyDescent="0.25">
      <c r="B134" s="5" t="s">
        <v>396</v>
      </c>
      <c r="G134" s="72">
        <v>0</v>
      </c>
      <c r="H134" s="72">
        <v>43.302</v>
      </c>
      <c r="I134" s="72">
        <v>43.302</v>
      </c>
      <c r="J134" s="72">
        <v>43.302</v>
      </c>
      <c r="K134" s="72">
        <v>43.302</v>
      </c>
      <c r="L134" s="72">
        <v>43.302</v>
      </c>
      <c r="M134" s="72">
        <v>43.302</v>
      </c>
      <c r="N134" s="71">
        <v>43.302</v>
      </c>
      <c r="O134" s="105"/>
    </row>
    <row r="135" spans="2:15" s="1" customFormat="1" x14ac:dyDescent="0.25">
      <c r="B135" s="5" t="s">
        <v>397</v>
      </c>
      <c r="G135" s="72">
        <v>0</v>
      </c>
      <c r="H135" s="72">
        <v>0.24771600000000002</v>
      </c>
      <c r="I135" s="72">
        <v>0.49543200000000004</v>
      </c>
      <c r="J135" s="72">
        <v>0.74314800000000014</v>
      </c>
      <c r="K135" s="72">
        <v>0.99086400000000008</v>
      </c>
      <c r="L135" s="72">
        <v>1.23858</v>
      </c>
      <c r="M135" s="72">
        <v>1.4862960000000001</v>
      </c>
      <c r="N135" s="71">
        <v>1.7340119999999999</v>
      </c>
      <c r="O135" s="105"/>
    </row>
    <row r="136" spans="2:15" s="1" customFormat="1" x14ac:dyDescent="0.25">
      <c r="B136" s="5" t="s">
        <v>398</v>
      </c>
      <c r="G136" s="72">
        <v>0</v>
      </c>
      <c r="H136" s="72">
        <v>9.1618358225014879E-2</v>
      </c>
      <c r="I136" s="72">
        <v>0.18323671645002976</v>
      </c>
      <c r="J136" s="72">
        <v>0.27485507467504461</v>
      </c>
      <c r="K136" s="72">
        <v>0.36647343290005951</v>
      </c>
      <c r="L136" s="72">
        <v>0.45809179112507437</v>
      </c>
      <c r="M136" s="72">
        <v>0.54971014935008922</v>
      </c>
      <c r="N136" s="71">
        <v>0.64132850757510418</v>
      </c>
      <c r="O136" s="105"/>
    </row>
    <row r="137" spans="2:15" s="1" customFormat="1" x14ac:dyDescent="0.25">
      <c r="B137" s="5" t="s">
        <v>399</v>
      </c>
      <c r="G137" s="72">
        <v>0</v>
      </c>
      <c r="H137" s="72">
        <v>2.1742692480698511</v>
      </c>
      <c r="I137" s="72">
        <v>2.1998847364889556</v>
      </c>
      <c r="J137" s="72">
        <v>2.1998847364889556</v>
      </c>
      <c r="K137" s="72">
        <v>2.1998847364889556</v>
      </c>
      <c r="L137" s="72">
        <v>2.1998847364889556</v>
      </c>
      <c r="M137" s="72">
        <v>2.1998847364889556</v>
      </c>
      <c r="N137" s="71">
        <v>2.1998847364889556</v>
      </c>
      <c r="O137" s="105"/>
    </row>
    <row r="138" spans="2:15" s="1" customFormat="1" x14ac:dyDescent="0.25">
      <c r="B138" s="5" t="s">
        <v>400</v>
      </c>
      <c r="G138" s="72">
        <v>0</v>
      </c>
      <c r="H138" s="72">
        <v>1.6774615383892261E-2</v>
      </c>
      <c r="I138" s="72">
        <v>2.2549230767784523E-2</v>
      </c>
      <c r="J138" s="72">
        <v>2.8323846151676785E-2</v>
      </c>
      <c r="K138" s="72">
        <v>3.4098461535569051E-2</v>
      </c>
      <c r="L138" s="72">
        <v>3.9873076919461313E-2</v>
      </c>
      <c r="M138" s="72">
        <v>4.0422307687245834E-2</v>
      </c>
      <c r="N138" s="71">
        <v>4.0422307687245834E-2</v>
      </c>
      <c r="O138" s="105"/>
    </row>
    <row r="139" spans="2:15" s="1" customFormat="1" x14ac:dyDescent="0.25">
      <c r="B139" s="5" t="s">
        <v>401</v>
      </c>
      <c r="G139" s="72">
        <v>0</v>
      </c>
      <c r="H139" s="72">
        <v>0</v>
      </c>
      <c r="I139" s="72">
        <v>0</v>
      </c>
      <c r="J139" s="72">
        <v>0</v>
      </c>
      <c r="K139" s="72">
        <v>0</v>
      </c>
      <c r="L139" s="72">
        <v>0</v>
      </c>
      <c r="M139" s="72">
        <v>0</v>
      </c>
      <c r="N139" s="72">
        <v>0</v>
      </c>
      <c r="O139" s="107"/>
    </row>
    <row r="140" spans="2:15" s="1" customFormat="1" x14ac:dyDescent="0.25">
      <c r="B140" s="50" t="s">
        <v>72</v>
      </c>
      <c r="G140" s="21"/>
      <c r="H140" s="21"/>
      <c r="I140" s="21"/>
      <c r="J140" s="21"/>
      <c r="K140" s="21"/>
      <c r="L140" s="21"/>
      <c r="M140" s="21"/>
      <c r="N140" s="21"/>
      <c r="O140" s="33"/>
    </row>
    <row r="141" spans="2:15" s="1" customFormat="1" x14ac:dyDescent="0.25">
      <c r="B141" s="338" t="s">
        <v>422</v>
      </c>
      <c r="G141" s="70"/>
      <c r="H141" s="70">
        <v>7.7500000000000013E-2</v>
      </c>
      <c r="I141" s="70">
        <v>7.7500000000000013E-2</v>
      </c>
      <c r="J141" s="70">
        <v>7.7500000000000013E-2</v>
      </c>
      <c r="K141" s="70">
        <v>7.7500000000000013E-2</v>
      </c>
      <c r="L141" s="70">
        <v>7.7500000000000013E-2</v>
      </c>
      <c r="M141" s="70">
        <v>7.7500000000000013E-2</v>
      </c>
      <c r="N141" s="70">
        <v>1.2127562185183365</v>
      </c>
      <c r="O141" s="103"/>
    </row>
    <row r="142" spans="2:15" s="1" customFormat="1" x14ac:dyDescent="0.25">
      <c r="B142" s="313"/>
      <c r="G142" s="71"/>
      <c r="H142" s="71"/>
      <c r="I142" s="71"/>
      <c r="J142" s="71"/>
      <c r="K142" s="71"/>
      <c r="L142" s="71"/>
      <c r="M142" s="71"/>
      <c r="N142" s="72"/>
      <c r="O142" s="107"/>
    </row>
    <row r="143" spans="2:15" s="1" customFormat="1" x14ac:dyDescent="0.25">
      <c r="B143" s="45"/>
      <c r="G143" s="21"/>
      <c r="H143" s="21"/>
      <c r="I143" s="21"/>
      <c r="J143" s="21"/>
      <c r="K143" s="21"/>
      <c r="L143" s="21"/>
      <c r="M143" s="21"/>
      <c r="N143" s="21"/>
      <c r="O143" s="33"/>
    </row>
    <row r="144" spans="2:15" s="1" customFormat="1" x14ac:dyDescent="0.25">
      <c r="B144" s="31" t="s">
        <v>402</v>
      </c>
      <c r="G144" s="21"/>
      <c r="H144" s="21"/>
      <c r="I144" s="21"/>
      <c r="J144" s="21"/>
      <c r="K144" s="21"/>
      <c r="L144" s="21"/>
      <c r="M144" s="21"/>
      <c r="N144" s="21"/>
      <c r="O144" s="33"/>
    </row>
    <row r="145" spans="1:16" s="1" customFormat="1" ht="7.9" customHeight="1" x14ac:dyDescent="0.25">
      <c r="B145" s="31"/>
      <c r="G145" s="21"/>
      <c r="H145" s="21"/>
      <c r="I145" s="21"/>
      <c r="J145" s="21"/>
      <c r="K145" s="21"/>
      <c r="L145" s="21"/>
      <c r="M145" s="21"/>
      <c r="N145" s="21"/>
      <c r="O145" s="33"/>
    </row>
    <row r="146" spans="1:16" s="1" customFormat="1" x14ac:dyDescent="0.25">
      <c r="B146" s="32" t="s">
        <v>466</v>
      </c>
      <c r="G146" s="21"/>
      <c r="H146" s="21"/>
      <c r="I146" s="21"/>
      <c r="J146" s="21"/>
      <c r="K146" s="21"/>
      <c r="L146" s="21"/>
      <c r="M146" s="21"/>
      <c r="N146" s="21"/>
      <c r="O146" s="33"/>
    </row>
    <row r="147" spans="1:16" s="1" customFormat="1" x14ac:dyDescent="0.25">
      <c r="B147" s="34" t="s">
        <v>491</v>
      </c>
      <c r="G147" s="70"/>
      <c r="H147" s="70"/>
      <c r="I147" s="70"/>
      <c r="J147" s="70"/>
      <c r="K147" s="70"/>
      <c r="L147" s="70"/>
      <c r="M147" s="70"/>
      <c r="N147" s="70"/>
      <c r="O147" s="103"/>
    </row>
    <row r="148" spans="1:16" s="1" customFormat="1" x14ac:dyDescent="0.25">
      <c r="B148" s="34" t="s">
        <v>492</v>
      </c>
      <c r="G148" s="70"/>
      <c r="H148" s="70"/>
      <c r="I148" s="70"/>
      <c r="J148" s="70"/>
      <c r="K148" s="70"/>
      <c r="L148" s="70"/>
      <c r="M148" s="70"/>
      <c r="N148" s="188"/>
      <c r="O148" s="189"/>
    </row>
    <row r="149" spans="1:16" s="1" customFormat="1" ht="4.9000000000000004" customHeight="1" x14ac:dyDescent="0.25">
      <c r="B149" s="34"/>
      <c r="G149" s="21"/>
      <c r="H149" s="21"/>
      <c r="I149" s="21"/>
      <c r="J149" s="21"/>
      <c r="K149" s="21"/>
      <c r="L149" s="21"/>
      <c r="M149" s="21"/>
      <c r="N149" s="21"/>
      <c r="O149" s="33"/>
    </row>
    <row r="150" spans="1:16" s="1" customFormat="1" x14ac:dyDescent="0.25">
      <c r="B150" s="32" t="s">
        <v>472</v>
      </c>
      <c r="G150" s="21"/>
      <c r="H150" s="21"/>
      <c r="I150" s="21"/>
      <c r="J150" s="21"/>
      <c r="K150" s="21"/>
      <c r="L150" s="21"/>
      <c r="M150" s="21"/>
      <c r="N150" s="21"/>
      <c r="O150" s="33"/>
    </row>
    <row r="151" spans="1:16" s="1" customFormat="1" x14ac:dyDescent="0.25">
      <c r="B151" s="34" t="s">
        <v>491</v>
      </c>
      <c r="G151" s="70"/>
      <c r="H151" s="70"/>
      <c r="I151" s="70"/>
      <c r="J151" s="70"/>
      <c r="K151" s="70"/>
      <c r="L151" s="70"/>
      <c r="M151" s="70"/>
      <c r="N151" s="70"/>
      <c r="O151" s="103"/>
    </row>
    <row r="152" spans="1:16" s="1" customFormat="1" x14ac:dyDescent="0.25">
      <c r="B152" s="34" t="s">
        <v>492</v>
      </c>
      <c r="G152" s="70"/>
      <c r="H152" s="70"/>
      <c r="I152" s="70"/>
      <c r="J152" s="70"/>
      <c r="K152" s="70"/>
      <c r="L152" s="70"/>
      <c r="M152" s="70"/>
      <c r="N152" s="188"/>
      <c r="O152" s="189"/>
    </row>
    <row r="153" spans="1:16" s="1" customFormat="1" x14ac:dyDescent="0.25">
      <c r="B153" s="108"/>
      <c r="C153" s="26"/>
      <c r="D153" s="26"/>
      <c r="E153" s="26"/>
      <c r="F153" s="26"/>
      <c r="G153" s="109"/>
      <c r="H153" s="109"/>
      <c r="I153" s="109"/>
      <c r="J153" s="109"/>
      <c r="K153" s="109"/>
      <c r="L153" s="109"/>
      <c r="M153" s="109"/>
      <c r="N153" s="109"/>
      <c r="O153" s="110"/>
    </row>
    <row r="154" spans="1:16" s="1" customFormat="1" x14ac:dyDescent="0.25">
      <c r="B154" s="114"/>
      <c r="C154" s="28"/>
      <c r="D154" s="28"/>
      <c r="E154" s="28"/>
      <c r="F154" s="28"/>
      <c r="G154" s="114"/>
      <c r="H154" s="114"/>
      <c r="I154" s="114"/>
      <c r="J154" s="114"/>
      <c r="K154" s="114"/>
      <c r="L154" s="114"/>
      <c r="M154" s="114"/>
      <c r="N154" s="114"/>
      <c r="O154" s="114"/>
    </row>
    <row r="156" spans="1:16" x14ac:dyDescent="0.25">
      <c r="A156" t="s">
        <v>357</v>
      </c>
      <c r="B156" t="s">
        <v>357</v>
      </c>
      <c r="C156" t="s">
        <v>357</v>
      </c>
      <c r="D156" t="s">
        <v>357</v>
      </c>
      <c r="E156" t="s">
        <v>357</v>
      </c>
      <c r="F156" t="s">
        <v>357</v>
      </c>
      <c r="G156" t="s">
        <v>357</v>
      </c>
      <c r="H156" t="s">
        <v>357</v>
      </c>
      <c r="I156" t="s">
        <v>357</v>
      </c>
      <c r="J156" t="s">
        <v>357</v>
      </c>
      <c r="K156" t="s">
        <v>357</v>
      </c>
      <c r="L156" t="s">
        <v>357</v>
      </c>
      <c r="M156" t="s">
        <v>357</v>
      </c>
      <c r="N156" t="s">
        <v>357</v>
      </c>
      <c r="O156" t="s">
        <v>357</v>
      </c>
      <c r="P156" t="s">
        <v>357</v>
      </c>
    </row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3:B88" xr:uid="{00000000-0002-0000-2200-000000000000}">
      <formula1>Municípios</formula1>
    </dataValidation>
  </dataValidations>
  <pageMargins left="0.7" right="0.7" top="0.75" bottom="0.75" header="0.3" footer="0.3"/>
  <pageSetup paperSize="9" scale="35" fitToHeight="0" orientation="portrait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tabColor theme="9"/>
    <pageSetUpPr fitToPage="1"/>
  </sheetPr>
  <dimension ref="A2:P156"/>
  <sheetViews>
    <sheetView showGridLines="0" zoomScale="85" zoomScaleNormal="85" workbookViewId="0">
      <pane ySplit="3" topLeftCell="A121" activePane="bottomLeft" state="frozen"/>
      <selection activeCell="C157" sqref="C157"/>
      <selection pane="bottomLeft" activeCell="B142" sqref="B142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2" spans="2:15" s="2" customFormat="1" ht="30" customHeight="1" x14ac:dyDescent="0.25">
      <c r="B2" s="285" t="s">
        <v>441</v>
      </c>
      <c r="C2" s="284"/>
      <c r="D2" s="389" t="s">
        <v>542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 t="s">
        <v>543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 t="s">
        <v>544</v>
      </c>
      <c r="C19" s="179">
        <v>43050</v>
      </c>
      <c r="D19" s="323"/>
      <c r="E19" s="351" t="s">
        <v>490</v>
      </c>
      <c r="F19" s="129"/>
      <c r="G19" s="324" t="s">
        <v>61</v>
      </c>
      <c r="H19" s="324">
        <v>6150</v>
      </c>
      <c r="I19" s="324">
        <v>6150</v>
      </c>
      <c r="J19" s="324">
        <v>6150</v>
      </c>
      <c r="K19" s="324">
        <v>6150</v>
      </c>
      <c r="L19" s="324">
        <v>6150</v>
      </c>
      <c r="M19" s="325">
        <v>6150</v>
      </c>
      <c r="N19" s="325">
        <v>6150</v>
      </c>
      <c r="O19" s="326"/>
    </row>
    <row r="20" spans="2:15" x14ac:dyDescent="0.25">
      <c r="B20" s="186"/>
      <c r="C20" s="181" t="s">
        <v>61</v>
      </c>
      <c r="D20" s="327"/>
      <c r="E20" s="182"/>
      <c r="F20" s="130"/>
      <c r="G20" s="328" t="s">
        <v>61</v>
      </c>
      <c r="H20" s="329" t="s">
        <v>61</v>
      </c>
      <c r="I20" s="329" t="s">
        <v>61</v>
      </c>
      <c r="J20" s="329" t="s">
        <v>61</v>
      </c>
      <c r="K20" s="329" t="s">
        <v>61</v>
      </c>
      <c r="L20" s="329" t="s">
        <v>61</v>
      </c>
      <c r="M20" s="329" t="s">
        <v>61</v>
      </c>
      <c r="N20" s="329" t="s">
        <v>61</v>
      </c>
      <c r="O20" s="330"/>
    </row>
    <row r="21" spans="2:15" x14ac:dyDescent="0.25">
      <c r="B21" s="186"/>
      <c r="C21" s="181" t="s">
        <v>61</v>
      </c>
      <c r="D21" s="327"/>
      <c r="E21" s="182"/>
      <c r="F21" s="130"/>
      <c r="G21" s="328" t="s">
        <v>61</v>
      </c>
      <c r="H21" s="329" t="s">
        <v>61</v>
      </c>
      <c r="I21" s="329" t="s">
        <v>61</v>
      </c>
      <c r="J21" s="329" t="s">
        <v>61</v>
      </c>
      <c r="K21" s="329" t="s">
        <v>61</v>
      </c>
      <c r="L21" s="329" t="s">
        <v>61</v>
      </c>
      <c r="M21" s="329" t="s">
        <v>61</v>
      </c>
      <c r="N21" s="329" t="s">
        <v>61</v>
      </c>
      <c r="O21" s="330"/>
    </row>
    <row r="22" spans="2:15" x14ac:dyDescent="0.25">
      <c r="B22" s="186"/>
      <c r="C22" s="181" t="s">
        <v>61</v>
      </c>
      <c r="D22" s="327"/>
      <c r="E22" s="182"/>
      <c r="F22" s="130"/>
      <c r="G22" s="324" t="s">
        <v>61</v>
      </c>
      <c r="H22" s="329" t="s">
        <v>61</v>
      </c>
      <c r="I22" s="329" t="s">
        <v>61</v>
      </c>
      <c r="J22" s="329" t="s">
        <v>61</v>
      </c>
      <c r="K22" s="329" t="s">
        <v>61</v>
      </c>
      <c r="L22" s="329" t="s">
        <v>61</v>
      </c>
      <c r="M22" s="329" t="s">
        <v>61</v>
      </c>
      <c r="N22" s="329" t="s">
        <v>61</v>
      </c>
      <c r="O22" s="330"/>
    </row>
    <row r="23" spans="2:15" x14ac:dyDescent="0.25">
      <c r="B23" s="186"/>
      <c r="C23" s="181" t="s">
        <v>61</v>
      </c>
      <c r="D23" s="327"/>
      <c r="E23" s="182"/>
      <c r="F23" s="130"/>
      <c r="G23" s="328" t="s">
        <v>61</v>
      </c>
      <c r="H23" s="329" t="s">
        <v>61</v>
      </c>
      <c r="I23" s="329" t="s">
        <v>61</v>
      </c>
      <c r="J23" s="329" t="s">
        <v>61</v>
      </c>
      <c r="K23" s="329" t="s">
        <v>61</v>
      </c>
      <c r="L23" s="329" t="s">
        <v>61</v>
      </c>
      <c r="M23" s="329" t="s">
        <v>61</v>
      </c>
      <c r="N23" s="329" t="s">
        <v>61</v>
      </c>
      <c r="O23" s="330"/>
    </row>
    <row r="24" spans="2:15" x14ac:dyDescent="0.25">
      <c r="B24" s="186"/>
      <c r="C24" s="181" t="s">
        <v>61</v>
      </c>
      <c r="D24" s="327"/>
      <c r="E24" s="182"/>
      <c r="F24" s="130"/>
      <c r="G24" s="328" t="s">
        <v>61</v>
      </c>
      <c r="H24" s="329" t="s">
        <v>61</v>
      </c>
      <c r="I24" s="329" t="s">
        <v>61</v>
      </c>
      <c r="J24" s="329" t="s">
        <v>61</v>
      </c>
      <c r="K24" s="329" t="s">
        <v>61</v>
      </c>
      <c r="L24" s="329" t="s">
        <v>61</v>
      </c>
      <c r="M24" s="329" t="s">
        <v>61</v>
      </c>
      <c r="N24" s="329" t="s">
        <v>61</v>
      </c>
      <c r="O24" s="330"/>
    </row>
    <row r="25" spans="2:15" x14ac:dyDescent="0.25">
      <c r="B25" s="186"/>
      <c r="C25" s="181" t="s">
        <v>61</v>
      </c>
      <c r="D25" s="327"/>
      <c r="E25" s="182"/>
      <c r="F25" s="130"/>
      <c r="G25" s="328" t="s">
        <v>61</v>
      </c>
      <c r="H25" s="329" t="s">
        <v>61</v>
      </c>
      <c r="I25" s="329" t="s">
        <v>61</v>
      </c>
      <c r="J25" s="329" t="s">
        <v>61</v>
      </c>
      <c r="K25" s="329" t="s">
        <v>61</v>
      </c>
      <c r="L25" s="329" t="s">
        <v>61</v>
      </c>
      <c r="M25" s="329" t="s">
        <v>61</v>
      </c>
      <c r="N25" s="329" t="s">
        <v>61</v>
      </c>
      <c r="O25" s="330"/>
    </row>
    <row r="26" spans="2:15" x14ac:dyDescent="0.25">
      <c r="B26" s="186"/>
      <c r="C26" s="181" t="s">
        <v>61</v>
      </c>
      <c r="D26" s="327"/>
      <c r="E26" s="182"/>
      <c r="F26" s="130"/>
      <c r="G26" s="328" t="s">
        <v>61</v>
      </c>
      <c r="H26" s="329" t="s">
        <v>61</v>
      </c>
      <c r="I26" s="329" t="s">
        <v>61</v>
      </c>
      <c r="J26" s="329" t="s">
        <v>61</v>
      </c>
      <c r="K26" s="329" t="s">
        <v>61</v>
      </c>
      <c r="L26" s="329" t="s">
        <v>61</v>
      </c>
      <c r="M26" s="329" t="s">
        <v>61</v>
      </c>
      <c r="N26" s="329" t="s">
        <v>61</v>
      </c>
      <c r="O26" s="330"/>
    </row>
    <row r="27" spans="2:15" x14ac:dyDescent="0.25">
      <c r="B27" s="186"/>
      <c r="C27" s="181" t="s">
        <v>61</v>
      </c>
      <c r="D27" s="327"/>
      <c r="E27" s="182"/>
      <c r="F27" s="130"/>
      <c r="G27" s="328" t="s">
        <v>61</v>
      </c>
      <c r="H27" s="329" t="s">
        <v>61</v>
      </c>
      <c r="I27" s="329" t="s">
        <v>61</v>
      </c>
      <c r="J27" s="329" t="s">
        <v>61</v>
      </c>
      <c r="K27" s="329" t="s">
        <v>61</v>
      </c>
      <c r="L27" s="329" t="s">
        <v>61</v>
      </c>
      <c r="M27" s="329" t="s">
        <v>61</v>
      </c>
      <c r="N27" s="329" t="s">
        <v>61</v>
      </c>
      <c r="O27" s="330"/>
    </row>
    <row r="28" spans="2:15" x14ac:dyDescent="0.25">
      <c r="B28" s="186"/>
      <c r="C28" s="181" t="s">
        <v>61</v>
      </c>
      <c r="D28" s="327"/>
      <c r="E28" s="182"/>
      <c r="F28" s="130"/>
      <c r="G28" s="328" t="s">
        <v>61</v>
      </c>
      <c r="H28" s="329" t="s">
        <v>61</v>
      </c>
      <c r="I28" s="329" t="s">
        <v>61</v>
      </c>
      <c r="J28" s="329" t="s">
        <v>61</v>
      </c>
      <c r="K28" s="329" t="s">
        <v>61</v>
      </c>
      <c r="L28" s="329" t="s">
        <v>61</v>
      </c>
      <c r="M28" s="329" t="s">
        <v>61</v>
      </c>
      <c r="N28" s="329" t="s">
        <v>61</v>
      </c>
      <c r="O28" s="330"/>
    </row>
    <row r="29" spans="2:15" x14ac:dyDescent="0.25">
      <c r="B29" s="186"/>
      <c r="C29" s="181" t="s">
        <v>61</v>
      </c>
      <c r="D29" s="327"/>
      <c r="E29" s="182"/>
      <c r="F29" s="130"/>
      <c r="G29" s="328" t="s">
        <v>61</v>
      </c>
      <c r="H29" s="329" t="s">
        <v>61</v>
      </c>
      <c r="I29" s="329" t="s">
        <v>61</v>
      </c>
      <c r="J29" s="329" t="s">
        <v>61</v>
      </c>
      <c r="K29" s="329" t="s">
        <v>61</v>
      </c>
      <c r="L29" s="329" t="s">
        <v>61</v>
      </c>
      <c r="M29" s="329" t="s">
        <v>61</v>
      </c>
      <c r="N29" s="329" t="s">
        <v>61</v>
      </c>
      <c r="O29" s="330"/>
    </row>
    <row r="30" spans="2:15" x14ac:dyDescent="0.25">
      <c r="B30" s="186"/>
      <c r="C30" s="181" t="s">
        <v>61</v>
      </c>
      <c r="D30" s="327"/>
      <c r="E30" s="182"/>
      <c r="F30" s="130"/>
      <c r="G30" s="328" t="s">
        <v>61</v>
      </c>
      <c r="H30" s="329" t="s">
        <v>61</v>
      </c>
      <c r="I30" s="329" t="s">
        <v>61</v>
      </c>
      <c r="J30" s="329" t="s">
        <v>61</v>
      </c>
      <c r="K30" s="329" t="s">
        <v>61</v>
      </c>
      <c r="L30" s="329" t="s">
        <v>61</v>
      </c>
      <c r="M30" s="329" t="s">
        <v>61</v>
      </c>
      <c r="N30" s="329" t="s">
        <v>61</v>
      </c>
      <c r="O30" s="330"/>
    </row>
    <row r="31" spans="2:15" x14ac:dyDescent="0.25">
      <c r="B31" s="186"/>
      <c r="C31" s="181" t="s">
        <v>61</v>
      </c>
      <c r="D31" s="327"/>
      <c r="E31" s="182"/>
      <c r="F31" s="130"/>
      <c r="G31" s="328" t="s">
        <v>61</v>
      </c>
      <c r="H31" s="329" t="s">
        <v>61</v>
      </c>
      <c r="I31" s="329" t="s">
        <v>61</v>
      </c>
      <c r="J31" s="329" t="s">
        <v>61</v>
      </c>
      <c r="K31" s="329" t="s">
        <v>61</v>
      </c>
      <c r="L31" s="329" t="s">
        <v>61</v>
      </c>
      <c r="M31" s="329" t="s">
        <v>61</v>
      </c>
      <c r="N31" s="329" t="s">
        <v>61</v>
      </c>
      <c r="O31" s="330"/>
    </row>
    <row r="32" spans="2:15" x14ac:dyDescent="0.25">
      <c r="B32" s="186"/>
      <c r="C32" s="181" t="s">
        <v>61</v>
      </c>
      <c r="D32" s="327"/>
      <c r="E32" s="182"/>
      <c r="F32" s="130"/>
      <c r="G32" s="328" t="s">
        <v>61</v>
      </c>
      <c r="H32" s="329" t="s">
        <v>61</v>
      </c>
      <c r="I32" s="329" t="s">
        <v>61</v>
      </c>
      <c r="J32" s="329" t="s">
        <v>61</v>
      </c>
      <c r="K32" s="329" t="s">
        <v>61</v>
      </c>
      <c r="L32" s="329" t="s">
        <v>61</v>
      </c>
      <c r="M32" s="329" t="s">
        <v>61</v>
      </c>
      <c r="N32" s="329" t="s">
        <v>61</v>
      </c>
      <c r="O32" s="330"/>
    </row>
    <row r="33" spans="2:15" x14ac:dyDescent="0.25">
      <c r="B33" s="186"/>
      <c r="C33" s="181" t="s">
        <v>61</v>
      </c>
      <c r="D33" s="327"/>
      <c r="E33" s="182"/>
      <c r="F33" s="130"/>
      <c r="G33" s="328" t="s">
        <v>61</v>
      </c>
      <c r="H33" s="329" t="s">
        <v>61</v>
      </c>
      <c r="I33" s="329" t="s">
        <v>61</v>
      </c>
      <c r="J33" s="329" t="s">
        <v>61</v>
      </c>
      <c r="K33" s="329" t="s">
        <v>61</v>
      </c>
      <c r="L33" s="329" t="s">
        <v>61</v>
      </c>
      <c r="M33" s="329" t="s">
        <v>61</v>
      </c>
      <c r="N33" s="329" t="s">
        <v>61</v>
      </c>
      <c r="O33" s="330"/>
    </row>
    <row r="34" spans="2:15" x14ac:dyDescent="0.25">
      <c r="B34" s="186"/>
      <c r="C34" s="181" t="s">
        <v>61</v>
      </c>
      <c r="D34" s="327"/>
      <c r="E34" s="182"/>
      <c r="F34" s="130"/>
      <c r="G34" s="328" t="s">
        <v>61</v>
      </c>
      <c r="H34" s="329" t="s">
        <v>61</v>
      </c>
      <c r="I34" s="329" t="s">
        <v>61</v>
      </c>
      <c r="J34" s="329" t="s">
        <v>61</v>
      </c>
      <c r="K34" s="329" t="s">
        <v>61</v>
      </c>
      <c r="L34" s="329" t="s">
        <v>61</v>
      </c>
      <c r="M34" s="329" t="s">
        <v>61</v>
      </c>
      <c r="N34" s="329" t="s">
        <v>61</v>
      </c>
      <c r="O34" s="330"/>
    </row>
    <row r="35" spans="2:15" x14ac:dyDescent="0.25">
      <c r="B35" s="186"/>
      <c r="C35" s="181" t="s">
        <v>61</v>
      </c>
      <c r="D35" s="327"/>
      <c r="E35" s="182"/>
      <c r="F35" s="130"/>
      <c r="G35" s="328" t="s">
        <v>61</v>
      </c>
      <c r="H35" s="329" t="s">
        <v>61</v>
      </c>
      <c r="I35" s="329" t="s">
        <v>61</v>
      </c>
      <c r="J35" s="329" t="s">
        <v>61</v>
      </c>
      <c r="K35" s="329" t="s">
        <v>61</v>
      </c>
      <c r="L35" s="329" t="s">
        <v>61</v>
      </c>
      <c r="M35" s="329" t="s">
        <v>61</v>
      </c>
      <c r="N35" s="329" t="s">
        <v>61</v>
      </c>
      <c r="O35" s="330"/>
    </row>
    <row r="36" spans="2:15" x14ac:dyDescent="0.25">
      <c r="B36" s="186"/>
      <c r="C36" s="181" t="s">
        <v>61</v>
      </c>
      <c r="D36" s="327"/>
      <c r="E36" s="182"/>
      <c r="F36" s="130"/>
      <c r="G36" s="328" t="s">
        <v>61</v>
      </c>
      <c r="H36" s="329" t="s">
        <v>61</v>
      </c>
      <c r="I36" s="329" t="s">
        <v>61</v>
      </c>
      <c r="J36" s="329" t="s">
        <v>61</v>
      </c>
      <c r="K36" s="329" t="s">
        <v>61</v>
      </c>
      <c r="L36" s="329" t="s">
        <v>61</v>
      </c>
      <c r="M36" s="329" t="s">
        <v>61</v>
      </c>
      <c r="N36" s="329" t="s">
        <v>61</v>
      </c>
      <c r="O36" s="330"/>
    </row>
    <row r="37" spans="2:15" x14ac:dyDescent="0.25">
      <c r="B37" s="186"/>
      <c r="C37" s="181" t="s">
        <v>61</v>
      </c>
      <c r="D37" s="327"/>
      <c r="E37" s="182"/>
      <c r="F37" s="130"/>
      <c r="G37" s="328" t="s">
        <v>61</v>
      </c>
      <c r="H37" s="329" t="s">
        <v>61</v>
      </c>
      <c r="I37" s="329" t="s">
        <v>61</v>
      </c>
      <c r="J37" s="329" t="s">
        <v>61</v>
      </c>
      <c r="K37" s="329" t="s">
        <v>61</v>
      </c>
      <c r="L37" s="329" t="s">
        <v>61</v>
      </c>
      <c r="M37" s="329" t="s">
        <v>61</v>
      </c>
      <c r="N37" s="329" t="s">
        <v>61</v>
      </c>
      <c r="O37" s="330"/>
    </row>
    <row r="38" spans="2:15" x14ac:dyDescent="0.25">
      <c r="B38" s="186"/>
      <c r="C38" s="181" t="s">
        <v>61</v>
      </c>
      <c r="D38" s="327"/>
      <c r="E38" s="182"/>
      <c r="F38" s="130"/>
      <c r="G38" s="328" t="s">
        <v>61</v>
      </c>
      <c r="H38" s="329" t="s">
        <v>61</v>
      </c>
      <c r="I38" s="329" t="s">
        <v>61</v>
      </c>
      <c r="J38" s="329" t="s">
        <v>61</v>
      </c>
      <c r="K38" s="329" t="s">
        <v>61</v>
      </c>
      <c r="L38" s="329" t="s">
        <v>61</v>
      </c>
      <c r="M38" s="329" t="s">
        <v>61</v>
      </c>
      <c r="N38" s="329" t="s">
        <v>61</v>
      </c>
      <c r="O38" s="330"/>
    </row>
    <row r="39" spans="2:15" x14ac:dyDescent="0.25">
      <c r="B39" s="186"/>
      <c r="C39" s="181" t="s">
        <v>61</v>
      </c>
      <c r="D39" s="327"/>
      <c r="E39" s="182"/>
      <c r="F39" s="130"/>
      <c r="G39" s="328" t="s">
        <v>61</v>
      </c>
      <c r="H39" s="329" t="s">
        <v>61</v>
      </c>
      <c r="I39" s="329" t="s">
        <v>61</v>
      </c>
      <c r="J39" s="329" t="s">
        <v>61</v>
      </c>
      <c r="K39" s="329" t="s">
        <v>61</v>
      </c>
      <c r="L39" s="329" t="s">
        <v>61</v>
      </c>
      <c r="M39" s="329" t="s">
        <v>61</v>
      </c>
      <c r="N39" s="329" t="s">
        <v>61</v>
      </c>
      <c r="O39" s="330"/>
    </row>
    <row r="40" spans="2:15" x14ac:dyDescent="0.25">
      <c r="B40" s="186"/>
      <c r="C40" s="181"/>
      <c r="D40" s="327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27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27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3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6" spans="2:15" ht="27" customHeight="1" x14ac:dyDescent="0.25">
      <c r="B46" s="29" t="s">
        <v>450</v>
      </c>
      <c r="C46" s="43"/>
      <c r="D46" s="43"/>
      <c r="E46" s="30"/>
      <c r="F46" s="30"/>
      <c r="G46" s="306"/>
      <c r="H46" s="306"/>
      <c r="I46" s="306"/>
      <c r="J46" s="306"/>
      <c r="K46" s="306"/>
      <c r="L46" s="306"/>
      <c r="M46" s="306"/>
      <c r="N46" s="306"/>
      <c r="O46" s="307"/>
    </row>
    <row r="47" spans="2:15" ht="4.9000000000000004" customHeight="1" x14ac:dyDescent="0.25">
      <c r="B47" s="24"/>
      <c r="O47" s="23"/>
    </row>
    <row r="48" spans="2:15" s="1" customFormat="1" ht="30" customHeight="1" x14ac:dyDescent="0.25">
      <c r="B48" s="4" t="s">
        <v>451</v>
      </c>
      <c r="C48" s="132"/>
      <c r="D48" s="132"/>
      <c r="E48" s="132"/>
      <c r="F48" s="132"/>
      <c r="G48" s="306">
        <v>2023</v>
      </c>
      <c r="H48" s="306">
        <f t="shared" ref="H48:N48" si="1">+G48+1</f>
        <v>2024</v>
      </c>
      <c r="I48" s="306">
        <f t="shared" si="1"/>
        <v>2025</v>
      </c>
      <c r="J48" s="306">
        <f t="shared" si="1"/>
        <v>2026</v>
      </c>
      <c r="K48" s="306">
        <f t="shared" si="1"/>
        <v>2027</v>
      </c>
      <c r="L48" s="306">
        <f t="shared" si="1"/>
        <v>2028</v>
      </c>
      <c r="M48" s="306">
        <f t="shared" si="1"/>
        <v>2029</v>
      </c>
      <c r="N48" s="306">
        <f t="shared" si="1"/>
        <v>2030</v>
      </c>
      <c r="O48" s="302" t="s">
        <v>449</v>
      </c>
    </row>
    <row r="49" spans="2:15" s="1" customFormat="1" ht="4.9000000000000004" customHeight="1" x14ac:dyDescent="0.25">
      <c r="B49" s="17"/>
      <c r="O49" s="6"/>
    </row>
    <row r="50" spans="2:15" s="1" customFormat="1" x14ac:dyDescent="0.25">
      <c r="B50" s="31" t="s">
        <v>388</v>
      </c>
      <c r="G50" s="310">
        <f t="shared" ref="G50:O50" si="2">SUM(G53:G88)</f>
        <v>0</v>
      </c>
      <c r="H50" s="310">
        <f t="shared" si="2"/>
        <v>0</v>
      </c>
      <c r="I50" s="310">
        <f t="shared" si="2"/>
        <v>0</v>
      </c>
      <c r="J50" s="310">
        <f t="shared" si="2"/>
        <v>0</v>
      </c>
      <c r="K50" s="310">
        <f t="shared" si="2"/>
        <v>0</v>
      </c>
      <c r="L50" s="310">
        <f t="shared" si="2"/>
        <v>0</v>
      </c>
      <c r="M50" s="310">
        <f t="shared" si="2"/>
        <v>0</v>
      </c>
      <c r="N50" s="310">
        <f t="shared" si="2"/>
        <v>0</v>
      </c>
      <c r="O50" s="311">
        <f t="shared" si="2"/>
        <v>0</v>
      </c>
    </row>
    <row r="51" spans="2:15" s="1" customFormat="1" ht="3" customHeight="1" x14ac:dyDescent="0.25">
      <c r="B51" s="14"/>
      <c r="G51" s="21"/>
      <c r="H51" s="21"/>
      <c r="I51" s="21"/>
      <c r="J51" s="21"/>
      <c r="K51" s="21"/>
      <c r="L51" s="21"/>
      <c r="M51" s="21"/>
      <c r="N51" s="21"/>
      <c r="O51" s="33"/>
    </row>
    <row r="52" spans="2:15" s="1" customFormat="1" x14ac:dyDescent="0.25">
      <c r="B52" s="5" t="s">
        <v>389</v>
      </c>
      <c r="G52"/>
      <c r="N52" s="21"/>
      <c r="O52" s="33"/>
    </row>
    <row r="53" spans="2:15" s="1" customFormat="1" x14ac:dyDescent="0.25">
      <c r="B53" s="102"/>
      <c r="G53" s="70"/>
      <c r="H53" s="70"/>
      <c r="I53" s="70"/>
      <c r="J53" s="70"/>
      <c r="K53" s="70"/>
      <c r="L53" s="70"/>
      <c r="M53" s="70"/>
      <c r="N53" s="70"/>
      <c r="O53" s="103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0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4"/>
      <c r="G87" s="71"/>
      <c r="H87" s="71"/>
      <c r="I87" s="71"/>
      <c r="J87" s="71"/>
      <c r="K87" s="71"/>
      <c r="L87" s="71"/>
      <c r="M87" s="71"/>
      <c r="N87" s="71"/>
      <c r="O87" s="105"/>
    </row>
    <row r="88" spans="2:15" s="1" customFormat="1" x14ac:dyDescent="0.25">
      <c r="B88" s="106"/>
      <c r="G88" s="72"/>
      <c r="H88" s="72"/>
      <c r="I88" s="72"/>
      <c r="J88" s="72"/>
      <c r="K88" s="72"/>
      <c r="L88" s="72"/>
      <c r="M88" s="72"/>
      <c r="N88" s="72"/>
      <c r="O88" s="107"/>
    </row>
    <row r="89" spans="2:15" s="1" customFormat="1" ht="4.9000000000000004" customHeight="1" x14ac:dyDescent="0.25">
      <c r="B89" s="31"/>
      <c r="G89" s="21"/>
      <c r="H89" s="21"/>
      <c r="I89" s="21"/>
      <c r="J89" s="21"/>
      <c r="K89" s="21"/>
      <c r="L89" s="21"/>
      <c r="M89" s="21"/>
      <c r="N89" s="21"/>
      <c r="O89" s="33"/>
    </row>
    <row r="90" spans="2:15" s="1" customFormat="1" x14ac:dyDescent="0.25">
      <c r="B90" s="31" t="s">
        <v>390</v>
      </c>
      <c r="G90" s="310">
        <f t="shared" ref="G90:O90" si="3">SUM(G91:G96,G133:G139,G141:G142)</f>
        <v>0</v>
      </c>
      <c r="H90" s="310">
        <f t="shared" si="3"/>
        <v>243.43633394373569</v>
      </c>
      <c r="I90" s="310">
        <f t="shared" si="3"/>
        <v>253.23478257187065</v>
      </c>
      <c r="J90" s="310">
        <f t="shared" si="3"/>
        <v>263.63007382332671</v>
      </c>
      <c r="K90" s="310">
        <f t="shared" si="3"/>
        <v>299.60413465961375</v>
      </c>
      <c r="L90" s="310">
        <f t="shared" si="3"/>
        <v>346.02491298005503</v>
      </c>
      <c r="M90" s="310">
        <f t="shared" si="3"/>
        <v>384.41613942457997</v>
      </c>
      <c r="N90" s="310">
        <f t="shared" si="3"/>
        <v>553.92477167199672</v>
      </c>
      <c r="O90" s="311">
        <f t="shared" si="3"/>
        <v>0</v>
      </c>
    </row>
    <row r="91" spans="2:15" s="1" customFormat="1" x14ac:dyDescent="0.25">
      <c r="B91" s="5" t="s">
        <v>391</v>
      </c>
      <c r="E91"/>
      <c r="G91" s="72">
        <v>0</v>
      </c>
      <c r="H91" s="72">
        <v>61.014499999999998</v>
      </c>
      <c r="I91" s="72">
        <v>61.014499999999998</v>
      </c>
      <c r="J91" s="72">
        <v>61.014499999999998</v>
      </c>
      <c r="K91" s="72">
        <v>61.014499999999998</v>
      </c>
      <c r="L91" s="72">
        <v>61.014499999999998</v>
      </c>
      <c r="M91" s="72">
        <v>63.608552363572159</v>
      </c>
      <c r="N91" s="70">
        <v>91.27300000000001</v>
      </c>
      <c r="O91" s="103"/>
    </row>
    <row r="92" spans="2:15" s="1" customFormat="1" x14ac:dyDescent="0.25">
      <c r="B92" s="5" t="s">
        <v>392</v>
      </c>
      <c r="G92" s="72">
        <v>0</v>
      </c>
      <c r="H92" s="72">
        <v>47.869300000000003</v>
      </c>
      <c r="I92" s="72">
        <v>47.86930000000001</v>
      </c>
      <c r="J92" s="72">
        <v>47.86930000000001</v>
      </c>
      <c r="K92" s="72">
        <v>47.86930000000001</v>
      </c>
      <c r="L92" s="72">
        <v>49.864728483267008</v>
      </c>
      <c r="M92" s="72">
        <v>52.828528726192673</v>
      </c>
      <c r="N92" s="71">
        <v>75.459000000000003</v>
      </c>
      <c r="O92" s="105"/>
    </row>
    <row r="93" spans="2:15" s="1" customFormat="1" x14ac:dyDescent="0.25">
      <c r="B93" s="5" t="s">
        <v>393</v>
      </c>
      <c r="G93" s="72">
        <v>0</v>
      </c>
      <c r="H93" s="72">
        <v>29.069700000000001</v>
      </c>
      <c r="I93" s="72">
        <v>29.150770119783079</v>
      </c>
      <c r="J93" s="72">
        <v>29.40429835130638</v>
      </c>
      <c r="K93" s="72">
        <v>31.2365961676607</v>
      </c>
      <c r="L93" s="72">
        <v>35.870182984902208</v>
      </c>
      <c r="M93" s="72">
        <v>41.567019187612708</v>
      </c>
      <c r="N93" s="72">
        <v>124.086</v>
      </c>
      <c r="O93" s="107"/>
    </row>
    <row r="94" spans="2:15" s="1" customFormat="1" x14ac:dyDescent="0.25">
      <c r="B94" s="50" t="s">
        <v>394</v>
      </c>
      <c r="O94" s="6"/>
    </row>
    <row r="95" spans="2:15" s="1" customFormat="1" ht="3" customHeight="1" x14ac:dyDescent="0.25">
      <c r="B95" s="14"/>
      <c r="G95" s="21"/>
      <c r="H95" s="21"/>
      <c r="I95" s="21"/>
      <c r="J95" s="21"/>
      <c r="K95" s="21"/>
      <c r="L95" s="21"/>
      <c r="M95" s="21"/>
      <c r="N95" s="21"/>
      <c r="O95" s="33"/>
    </row>
    <row r="96" spans="2:15" s="1" customFormat="1" x14ac:dyDescent="0.25">
      <c r="B96" s="34" t="s">
        <v>389</v>
      </c>
      <c r="E96"/>
      <c r="G96" s="310">
        <f t="shared" ref="G96:O96" si="4">SUM(G97:G132)</f>
        <v>0</v>
      </c>
      <c r="H96" s="310">
        <f t="shared" si="4"/>
        <v>57.150000000000013</v>
      </c>
      <c r="I96" s="310">
        <f t="shared" si="4"/>
        <v>66.350000000000009</v>
      </c>
      <c r="J96" s="310">
        <f t="shared" si="4"/>
        <v>76</v>
      </c>
      <c r="K96" s="310">
        <f t="shared" si="4"/>
        <v>109.65</v>
      </c>
      <c r="L96" s="310">
        <f t="shared" si="4"/>
        <v>148.94999999999999</v>
      </c>
      <c r="M96" s="310">
        <f t="shared" si="4"/>
        <v>175.6</v>
      </c>
      <c r="N96" s="310">
        <f t="shared" si="4"/>
        <v>185.7325991405566</v>
      </c>
      <c r="O96" s="311">
        <f t="shared" si="4"/>
        <v>0</v>
      </c>
    </row>
    <row r="97" spans="2:15" s="1" customFormat="1" x14ac:dyDescent="0.25">
      <c r="B97" s="335">
        <f t="shared" ref="B97:B132" si="5">B53</f>
        <v>0</v>
      </c>
      <c r="G97" s="70">
        <v>0</v>
      </c>
      <c r="H97" s="70">
        <v>57.150000000000013</v>
      </c>
      <c r="I97" s="70">
        <v>66.350000000000009</v>
      </c>
      <c r="J97" s="70">
        <v>76</v>
      </c>
      <c r="K97" s="70">
        <v>109.65</v>
      </c>
      <c r="L97" s="70">
        <v>148.94999999999999</v>
      </c>
      <c r="M97" s="70">
        <v>175.6</v>
      </c>
      <c r="N97" s="70">
        <v>185.7325991405566</v>
      </c>
      <c r="O97" s="103"/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6">
        <f t="shared" si="5"/>
        <v>0</v>
      </c>
      <c r="G131" s="71"/>
      <c r="H131" s="71"/>
      <c r="I131" s="71"/>
      <c r="J131" s="71"/>
      <c r="K131" s="71"/>
      <c r="L131" s="71"/>
      <c r="M131" s="71"/>
      <c r="N131" s="71"/>
      <c r="O131" s="105"/>
    </row>
    <row r="132" spans="2:15" s="1" customFormat="1" x14ac:dyDescent="0.25">
      <c r="B132" s="337">
        <f t="shared" si="5"/>
        <v>0</v>
      </c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395</v>
      </c>
      <c r="E133"/>
      <c r="G133" s="72">
        <v>0</v>
      </c>
      <c r="H133" s="72">
        <v>2.4229557220569133</v>
      </c>
      <c r="I133" s="72">
        <v>2.5696097683807615</v>
      </c>
      <c r="J133" s="72">
        <v>2.7162638147046092</v>
      </c>
      <c r="K133" s="72">
        <v>2.8629178610284574</v>
      </c>
      <c r="L133" s="72">
        <v>3.0095719073523055</v>
      </c>
      <c r="M133" s="72">
        <v>3.1562259536761537</v>
      </c>
      <c r="N133" s="71">
        <v>28.243768761170557</v>
      </c>
      <c r="O133" s="105"/>
    </row>
    <row r="134" spans="2:15" s="1" customFormat="1" x14ac:dyDescent="0.25">
      <c r="B134" s="5" t="s">
        <v>396</v>
      </c>
      <c r="G134" s="72">
        <v>0</v>
      </c>
      <c r="H134" s="72">
        <v>43.302</v>
      </c>
      <c r="I134" s="72">
        <v>43.302</v>
      </c>
      <c r="J134" s="72">
        <v>43.302</v>
      </c>
      <c r="K134" s="72">
        <v>43.302</v>
      </c>
      <c r="L134" s="72">
        <v>43.302</v>
      </c>
      <c r="M134" s="72">
        <v>43.302</v>
      </c>
      <c r="N134" s="71">
        <v>43.302</v>
      </c>
      <c r="O134" s="105"/>
    </row>
    <row r="135" spans="2:15" s="1" customFormat="1" x14ac:dyDescent="0.25">
      <c r="B135" s="5" t="s">
        <v>397</v>
      </c>
      <c r="G135" s="72">
        <v>0</v>
      </c>
      <c r="H135" s="72">
        <v>0.24771600000000002</v>
      </c>
      <c r="I135" s="72">
        <v>0.49543200000000004</v>
      </c>
      <c r="J135" s="72">
        <v>0.74314800000000014</v>
      </c>
      <c r="K135" s="72">
        <v>0.99086400000000008</v>
      </c>
      <c r="L135" s="72">
        <v>1.23858</v>
      </c>
      <c r="M135" s="72">
        <v>1.4862960000000001</v>
      </c>
      <c r="N135" s="71">
        <v>1.7340119999999999</v>
      </c>
      <c r="O135" s="105"/>
    </row>
    <row r="136" spans="2:15" s="1" customFormat="1" x14ac:dyDescent="0.25">
      <c r="B136" s="5" t="s">
        <v>398</v>
      </c>
      <c r="G136" s="72">
        <v>0</v>
      </c>
      <c r="H136" s="72">
        <v>9.1618358225014879E-2</v>
      </c>
      <c r="I136" s="72">
        <v>0.18323671645002976</v>
      </c>
      <c r="J136" s="72">
        <v>0.27485507467504461</v>
      </c>
      <c r="K136" s="72">
        <v>0.36647343290005951</v>
      </c>
      <c r="L136" s="72">
        <v>0.45809179112507437</v>
      </c>
      <c r="M136" s="72">
        <v>0.54971014935008922</v>
      </c>
      <c r="N136" s="71">
        <v>0.64132850757510418</v>
      </c>
      <c r="O136" s="105"/>
    </row>
    <row r="137" spans="2:15" s="1" customFormat="1" x14ac:dyDescent="0.25">
      <c r="B137" s="5" t="s">
        <v>399</v>
      </c>
      <c r="G137" s="72">
        <v>0</v>
      </c>
      <c r="H137" s="72">
        <v>2.1742692480698511</v>
      </c>
      <c r="I137" s="72">
        <v>2.1998847364889556</v>
      </c>
      <c r="J137" s="72">
        <v>2.1998847364889556</v>
      </c>
      <c r="K137" s="72">
        <v>2.1998847364889556</v>
      </c>
      <c r="L137" s="72">
        <v>2.1998847364889556</v>
      </c>
      <c r="M137" s="72">
        <v>2.1998847364889556</v>
      </c>
      <c r="N137" s="71">
        <v>2.1998847364889556</v>
      </c>
      <c r="O137" s="105"/>
    </row>
    <row r="138" spans="2:15" s="1" customFormat="1" x14ac:dyDescent="0.25">
      <c r="B138" s="5" t="s">
        <v>400</v>
      </c>
      <c r="G138" s="72">
        <v>0</v>
      </c>
      <c r="H138" s="72">
        <v>1.6774615383892261E-2</v>
      </c>
      <c r="I138" s="72">
        <v>2.2549230767784523E-2</v>
      </c>
      <c r="J138" s="72">
        <v>2.8323846151676785E-2</v>
      </c>
      <c r="K138" s="72">
        <v>3.4098461535569051E-2</v>
      </c>
      <c r="L138" s="72">
        <v>3.9873076919461313E-2</v>
      </c>
      <c r="M138" s="72">
        <v>4.0422307687245834E-2</v>
      </c>
      <c r="N138" s="71">
        <v>4.0422307687245834E-2</v>
      </c>
      <c r="O138" s="105"/>
    </row>
    <row r="139" spans="2:15" s="1" customFormat="1" x14ac:dyDescent="0.25">
      <c r="B139" s="5" t="s">
        <v>401</v>
      </c>
      <c r="G139" s="72">
        <v>0</v>
      </c>
      <c r="H139" s="72">
        <v>0</v>
      </c>
      <c r="I139" s="72">
        <v>0</v>
      </c>
      <c r="J139" s="72">
        <v>0</v>
      </c>
      <c r="K139" s="72">
        <v>0</v>
      </c>
      <c r="L139" s="72">
        <v>0</v>
      </c>
      <c r="M139" s="72">
        <v>0</v>
      </c>
      <c r="N139" s="72">
        <v>0</v>
      </c>
      <c r="O139" s="107"/>
    </row>
    <row r="140" spans="2:15" s="1" customFormat="1" x14ac:dyDescent="0.25">
      <c r="B140" s="50" t="s">
        <v>72</v>
      </c>
      <c r="G140" s="21"/>
      <c r="H140" s="21"/>
      <c r="I140" s="21"/>
      <c r="J140" s="21"/>
      <c r="K140" s="21"/>
      <c r="L140" s="21"/>
      <c r="M140" s="21"/>
      <c r="N140" s="21"/>
      <c r="O140" s="33"/>
    </row>
    <row r="141" spans="2:15" s="1" customFormat="1" x14ac:dyDescent="0.25">
      <c r="B141" s="338" t="s">
        <v>422</v>
      </c>
      <c r="G141" s="70"/>
      <c r="H141" s="70">
        <v>7.7500000000000013E-2</v>
      </c>
      <c r="I141" s="70">
        <v>7.7500000000000013E-2</v>
      </c>
      <c r="J141" s="70">
        <v>7.7500000000000013E-2</v>
      </c>
      <c r="K141" s="70">
        <v>7.7500000000000013E-2</v>
      </c>
      <c r="L141" s="70">
        <v>7.7500000000000013E-2</v>
      </c>
      <c r="M141" s="70">
        <v>7.7500000000000013E-2</v>
      </c>
      <c r="N141" s="70">
        <v>1.2127562185183365</v>
      </c>
      <c r="O141" s="103"/>
    </row>
    <row r="142" spans="2:15" s="1" customFormat="1" x14ac:dyDescent="0.25">
      <c r="B142" s="313"/>
      <c r="G142" s="71"/>
      <c r="H142" s="71"/>
      <c r="I142" s="71"/>
      <c r="J142" s="71"/>
      <c r="K142" s="71"/>
      <c r="L142" s="71"/>
      <c r="M142" s="71"/>
      <c r="N142" s="72"/>
      <c r="O142" s="107"/>
    </row>
    <row r="143" spans="2:15" s="1" customFormat="1" x14ac:dyDescent="0.25">
      <c r="B143" s="45"/>
      <c r="G143" s="21"/>
      <c r="H143" s="21"/>
      <c r="I143" s="21"/>
      <c r="J143" s="21"/>
      <c r="K143" s="21"/>
      <c r="L143" s="21"/>
      <c r="M143" s="21"/>
      <c r="N143" s="21"/>
      <c r="O143" s="33"/>
    </row>
    <row r="144" spans="2:15" s="1" customFormat="1" x14ac:dyDescent="0.25">
      <c r="B144" s="31" t="s">
        <v>402</v>
      </c>
      <c r="G144" s="21"/>
      <c r="H144" s="21"/>
      <c r="I144" s="21"/>
      <c r="J144" s="21"/>
      <c r="K144" s="21"/>
      <c r="L144" s="21"/>
      <c r="M144" s="21"/>
      <c r="N144" s="21"/>
      <c r="O144" s="33"/>
    </row>
    <row r="145" spans="1:16" s="1" customFormat="1" ht="7.9" customHeight="1" x14ac:dyDescent="0.25">
      <c r="B145" s="31"/>
      <c r="G145" s="21"/>
      <c r="H145" s="21"/>
      <c r="I145" s="21"/>
      <c r="J145" s="21"/>
      <c r="K145" s="21"/>
      <c r="L145" s="21"/>
      <c r="M145" s="21"/>
      <c r="N145" s="21"/>
      <c r="O145" s="33"/>
    </row>
    <row r="146" spans="1:16" s="1" customFormat="1" x14ac:dyDescent="0.25">
      <c r="B146" s="32" t="s">
        <v>466</v>
      </c>
      <c r="G146" s="21"/>
      <c r="H146" s="21"/>
      <c r="I146" s="21"/>
      <c r="J146" s="21"/>
      <c r="K146" s="21"/>
      <c r="L146" s="21"/>
      <c r="M146" s="21"/>
      <c r="N146" s="21"/>
      <c r="O146" s="33"/>
    </row>
    <row r="147" spans="1:16" s="1" customFormat="1" x14ac:dyDescent="0.25">
      <c r="B147" s="34" t="s">
        <v>491</v>
      </c>
      <c r="G147" s="70"/>
      <c r="H147" s="70"/>
      <c r="I147" s="70"/>
      <c r="J147" s="70"/>
      <c r="K147" s="70"/>
      <c r="L147" s="70"/>
      <c r="M147" s="70"/>
      <c r="N147" s="70"/>
      <c r="O147" s="103"/>
    </row>
    <row r="148" spans="1:16" s="1" customFormat="1" x14ac:dyDescent="0.25">
      <c r="B148" s="34" t="s">
        <v>492</v>
      </c>
      <c r="G148" s="70"/>
      <c r="H148" s="70"/>
      <c r="I148" s="70"/>
      <c r="J148" s="70"/>
      <c r="K148" s="70"/>
      <c r="L148" s="70"/>
      <c r="M148" s="70"/>
      <c r="N148" s="188"/>
      <c r="O148" s="189"/>
    </row>
    <row r="149" spans="1:16" s="1" customFormat="1" ht="4.9000000000000004" customHeight="1" x14ac:dyDescent="0.25">
      <c r="B149" s="34"/>
      <c r="G149" s="21"/>
      <c r="H149" s="21"/>
      <c r="I149" s="21"/>
      <c r="J149" s="21"/>
      <c r="K149" s="21"/>
      <c r="L149" s="21"/>
      <c r="M149" s="21"/>
      <c r="N149" s="21"/>
      <c r="O149" s="33"/>
    </row>
    <row r="150" spans="1:16" s="1" customFormat="1" x14ac:dyDescent="0.25">
      <c r="B150" s="32" t="s">
        <v>472</v>
      </c>
      <c r="G150" s="21"/>
      <c r="H150" s="21"/>
      <c r="I150" s="21"/>
      <c r="J150" s="21"/>
      <c r="K150" s="21"/>
      <c r="L150" s="21"/>
      <c r="M150" s="21"/>
      <c r="N150" s="21"/>
      <c r="O150" s="33"/>
    </row>
    <row r="151" spans="1:16" s="1" customFormat="1" x14ac:dyDescent="0.25">
      <c r="B151" s="34" t="s">
        <v>491</v>
      </c>
      <c r="G151" s="70"/>
      <c r="H151" s="70"/>
      <c r="I151" s="70"/>
      <c r="J151" s="70"/>
      <c r="K151" s="70"/>
      <c r="L151" s="70"/>
      <c r="M151" s="70"/>
      <c r="N151" s="70"/>
      <c r="O151" s="103"/>
    </row>
    <row r="152" spans="1:16" s="1" customFormat="1" x14ac:dyDescent="0.25">
      <c r="B152" s="34" t="s">
        <v>492</v>
      </c>
      <c r="G152" s="70"/>
      <c r="H152" s="70"/>
      <c r="I152" s="70"/>
      <c r="J152" s="70"/>
      <c r="K152" s="70"/>
      <c r="L152" s="70"/>
      <c r="M152" s="70"/>
      <c r="N152" s="188"/>
      <c r="O152" s="189"/>
    </row>
    <row r="153" spans="1:16" s="1" customFormat="1" x14ac:dyDescent="0.25">
      <c r="B153" s="108"/>
      <c r="C153" s="26"/>
      <c r="D153" s="26"/>
      <c r="E153" s="26"/>
      <c r="F153" s="26"/>
      <c r="G153" s="109"/>
      <c r="H153" s="109"/>
      <c r="I153" s="109"/>
      <c r="J153" s="109"/>
      <c r="K153" s="109"/>
      <c r="L153" s="109"/>
      <c r="M153" s="109"/>
      <c r="N153" s="109"/>
      <c r="O153" s="110"/>
    </row>
    <row r="154" spans="1:16" s="1" customFormat="1" x14ac:dyDescent="0.25">
      <c r="B154" s="114"/>
      <c r="C154" s="28"/>
      <c r="D154" s="28"/>
      <c r="E154" s="28"/>
      <c r="F154" s="28"/>
      <c r="G154" s="114"/>
      <c r="H154" s="114"/>
      <c r="I154" s="114"/>
      <c r="J154" s="114"/>
      <c r="K154" s="114"/>
      <c r="L154" s="114"/>
      <c r="M154" s="114"/>
      <c r="N154" s="114"/>
      <c r="O154" s="114"/>
    </row>
    <row r="156" spans="1:16" x14ac:dyDescent="0.25">
      <c r="A156" t="s">
        <v>357</v>
      </c>
      <c r="B156" t="s">
        <v>357</v>
      </c>
      <c r="C156" t="s">
        <v>357</v>
      </c>
      <c r="D156" t="s">
        <v>357</v>
      </c>
      <c r="E156" t="s">
        <v>357</v>
      </c>
      <c r="F156" t="s">
        <v>357</v>
      </c>
      <c r="G156" t="s">
        <v>357</v>
      </c>
      <c r="H156" t="s">
        <v>357</v>
      </c>
      <c r="I156" t="s">
        <v>357</v>
      </c>
      <c r="J156" t="s">
        <v>357</v>
      </c>
      <c r="K156" t="s">
        <v>357</v>
      </c>
      <c r="L156" t="s">
        <v>357</v>
      </c>
      <c r="M156" t="s">
        <v>357</v>
      </c>
      <c r="N156" t="s">
        <v>357</v>
      </c>
      <c r="O156" t="s">
        <v>357</v>
      </c>
      <c r="P156" t="s">
        <v>357</v>
      </c>
    </row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3:B88" xr:uid="{00000000-0002-0000-2300-000000000000}">
      <formula1>Municípios</formula1>
    </dataValidation>
  </dataValidations>
  <pageMargins left="0.7" right="0.7" top="0.75" bottom="0.75" header="0.3" footer="0.3"/>
  <pageSetup paperSize="9" scale="35" fitToHeight="0" orientation="portrait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tabColor theme="9"/>
    <pageSetUpPr fitToPage="1"/>
  </sheetPr>
  <dimension ref="A2:P156"/>
  <sheetViews>
    <sheetView showGridLines="0" zoomScale="85" zoomScaleNormal="85" workbookViewId="0">
      <pane ySplit="3" topLeftCell="A127" activePane="bottomLeft" state="frozen"/>
      <selection activeCell="C157" sqref="C157"/>
      <selection pane="bottomLeft" activeCell="B2" sqref="B2:C2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2" spans="2:15" s="2" customFormat="1" ht="30" customHeight="1" x14ac:dyDescent="0.25">
      <c r="B2" s="285" t="s">
        <v>441</v>
      </c>
      <c r="C2" s="284"/>
      <c r="D2" s="389" t="s">
        <v>442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/>
      <c r="C19" s="179"/>
      <c r="D19" s="323"/>
      <c r="E19" s="180"/>
      <c r="F19" s="129"/>
      <c r="G19" s="324"/>
      <c r="H19" s="324"/>
      <c r="I19" s="324"/>
      <c r="J19" s="324"/>
      <c r="K19" s="324"/>
      <c r="L19" s="324"/>
      <c r="M19" s="325"/>
      <c r="N19" s="325"/>
      <c r="O19" s="326"/>
    </row>
    <row r="20" spans="2:15" x14ac:dyDescent="0.25">
      <c r="B20" s="186"/>
      <c r="C20" s="181"/>
      <c r="D20" s="327"/>
      <c r="E20" s="182"/>
      <c r="F20" s="130"/>
      <c r="G20" s="328"/>
      <c r="H20" s="329"/>
      <c r="I20" s="329"/>
      <c r="J20" s="329"/>
      <c r="K20" s="329"/>
      <c r="L20" s="329"/>
      <c r="M20" s="329"/>
      <c r="N20" s="329"/>
      <c r="O20" s="330"/>
    </row>
    <row r="21" spans="2:15" x14ac:dyDescent="0.25">
      <c r="B21" s="186"/>
      <c r="C21" s="181"/>
      <c r="D21" s="327"/>
      <c r="E21" s="182"/>
      <c r="F21" s="130"/>
      <c r="G21" s="328"/>
      <c r="H21" s="329"/>
      <c r="I21" s="329"/>
      <c r="J21" s="329"/>
      <c r="K21" s="329"/>
      <c r="L21" s="329"/>
      <c r="M21" s="329"/>
      <c r="N21" s="329"/>
      <c r="O21" s="330"/>
    </row>
    <row r="22" spans="2:15" x14ac:dyDescent="0.25">
      <c r="B22" s="186"/>
      <c r="C22" s="181"/>
      <c r="D22" s="327"/>
      <c r="E22" s="182"/>
      <c r="F22" s="130"/>
      <c r="G22" s="324"/>
      <c r="H22" s="329"/>
      <c r="I22" s="329"/>
      <c r="J22" s="329"/>
      <c r="K22" s="329"/>
      <c r="L22" s="329"/>
      <c r="M22" s="329"/>
      <c r="N22" s="329"/>
      <c r="O22" s="330"/>
    </row>
    <row r="23" spans="2:15" x14ac:dyDescent="0.25">
      <c r="B23" s="186"/>
      <c r="C23" s="181"/>
      <c r="D23" s="327"/>
      <c r="E23" s="182"/>
      <c r="F23" s="130"/>
      <c r="G23" s="328"/>
      <c r="H23" s="329"/>
      <c r="I23" s="329"/>
      <c r="J23" s="329"/>
      <c r="K23" s="329"/>
      <c r="L23" s="329"/>
      <c r="M23" s="329"/>
      <c r="N23" s="329"/>
      <c r="O23" s="330"/>
    </row>
    <row r="24" spans="2:15" x14ac:dyDescent="0.25">
      <c r="B24" s="186"/>
      <c r="C24" s="181"/>
      <c r="D24" s="327"/>
      <c r="E24" s="182"/>
      <c r="F24" s="130"/>
      <c r="G24" s="328"/>
      <c r="H24" s="329"/>
      <c r="I24" s="329"/>
      <c r="J24" s="329"/>
      <c r="K24" s="329"/>
      <c r="L24" s="329"/>
      <c r="M24" s="329"/>
      <c r="N24" s="329"/>
      <c r="O24" s="330"/>
    </row>
    <row r="25" spans="2:15" x14ac:dyDescent="0.25">
      <c r="B25" s="186"/>
      <c r="C25" s="181"/>
      <c r="D25" s="327"/>
      <c r="E25" s="182"/>
      <c r="F25" s="130"/>
      <c r="G25" s="328"/>
      <c r="H25" s="329"/>
      <c r="I25" s="329"/>
      <c r="J25" s="329"/>
      <c r="K25" s="329"/>
      <c r="L25" s="329"/>
      <c r="M25" s="329"/>
      <c r="N25" s="329"/>
      <c r="O25" s="330"/>
    </row>
    <row r="26" spans="2:15" x14ac:dyDescent="0.25">
      <c r="B26" s="186"/>
      <c r="C26" s="181"/>
      <c r="D26" s="327"/>
      <c r="E26" s="182"/>
      <c r="F26" s="130"/>
      <c r="G26" s="328"/>
      <c r="H26" s="329"/>
      <c r="I26" s="329"/>
      <c r="J26" s="329"/>
      <c r="K26" s="329"/>
      <c r="L26" s="329"/>
      <c r="M26" s="329"/>
      <c r="N26" s="329"/>
      <c r="O26" s="330"/>
    </row>
    <row r="27" spans="2:15" x14ac:dyDescent="0.25">
      <c r="B27" s="186"/>
      <c r="C27" s="181"/>
      <c r="D27" s="327"/>
      <c r="E27" s="182"/>
      <c r="F27" s="130"/>
      <c r="G27" s="328"/>
      <c r="H27" s="329"/>
      <c r="I27" s="329"/>
      <c r="J27" s="329"/>
      <c r="K27" s="329"/>
      <c r="L27" s="329"/>
      <c r="M27" s="329"/>
      <c r="N27" s="329"/>
      <c r="O27" s="330"/>
    </row>
    <row r="28" spans="2:15" x14ac:dyDescent="0.25">
      <c r="B28" s="186"/>
      <c r="C28" s="181"/>
      <c r="D28" s="327"/>
      <c r="E28" s="182"/>
      <c r="F28" s="130"/>
      <c r="G28" s="328"/>
      <c r="H28" s="329"/>
      <c r="I28" s="329"/>
      <c r="J28" s="329"/>
      <c r="K28" s="329"/>
      <c r="L28" s="329"/>
      <c r="M28" s="329"/>
      <c r="N28" s="329"/>
      <c r="O28" s="330"/>
    </row>
    <row r="29" spans="2:15" x14ac:dyDescent="0.25">
      <c r="B29" s="186"/>
      <c r="C29" s="181"/>
      <c r="D29" s="327"/>
      <c r="E29" s="182"/>
      <c r="F29" s="130"/>
      <c r="G29" s="328"/>
      <c r="H29" s="329"/>
      <c r="I29" s="329"/>
      <c r="J29" s="329"/>
      <c r="K29" s="329"/>
      <c r="L29" s="329"/>
      <c r="M29" s="329"/>
      <c r="N29" s="329"/>
      <c r="O29" s="330"/>
    </row>
    <row r="30" spans="2:15" x14ac:dyDescent="0.25">
      <c r="B30" s="186"/>
      <c r="C30" s="181"/>
      <c r="D30" s="327"/>
      <c r="E30" s="182"/>
      <c r="F30" s="130"/>
      <c r="G30" s="328"/>
      <c r="H30" s="329"/>
      <c r="I30" s="329"/>
      <c r="J30" s="329"/>
      <c r="K30" s="329"/>
      <c r="L30" s="329"/>
      <c r="M30" s="329"/>
      <c r="N30" s="329"/>
      <c r="O30" s="330"/>
    </row>
    <row r="31" spans="2:15" x14ac:dyDescent="0.25">
      <c r="B31" s="186"/>
      <c r="C31" s="181"/>
      <c r="D31" s="327"/>
      <c r="E31" s="182"/>
      <c r="F31" s="130"/>
      <c r="G31" s="328"/>
      <c r="H31" s="329"/>
      <c r="I31" s="329"/>
      <c r="J31" s="329"/>
      <c r="K31" s="329"/>
      <c r="L31" s="329"/>
      <c r="M31" s="329"/>
      <c r="N31" s="329"/>
      <c r="O31" s="330"/>
    </row>
    <row r="32" spans="2:15" x14ac:dyDescent="0.25">
      <c r="B32" s="186"/>
      <c r="C32" s="181"/>
      <c r="D32" s="327"/>
      <c r="E32" s="182"/>
      <c r="F32" s="130"/>
      <c r="G32" s="328"/>
      <c r="H32" s="329"/>
      <c r="I32" s="329"/>
      <c r="J32" s="329"/>
      <c r="K32" s="329"/>
      <c r="L32" s="329"/>
      <c r="M32" s="329"/>
      <c r="N32" s="329"/>
      <c r="O32" s="330"/>
    </row>
    <row r="33" spans="2:15" x14ac:dyDescent="0.25">
      <c r="B33" s="186"/>
      <c r="C33" s="181"/>
      <c r="D33" s="327"/>
      <c r="E33" s="182"/>
      <c r="F33" s="130"/>
      <c r="G33" s="328"/>
      <c r="H33" s="329"/>
      <c r="I33" s="329"/>
      <c r="J33" s="329"/>
      <c r="K33" s="329"/>
      <c r="L33" s="329"/>
      <c r="M33" s="329"/>
      <c r="N33" s="329"/>
      <c r="O33" s="330"/>
    </row>
    <row r="34" spans="2:15" x14ac:dyDescent="0.25">
      <c r="B34" s="186"/>
      <c r="C34" s="181"/>
      <c r="D34" s="327"/>
      <c r="E34" s="182"/>
      <c r="F34" s="130"/>
      <c r="G34" s="328"/>
      <c r="H34" s="329"/>
      <c r="I34" s="329"/>
      <c r="J34" s="329"/>
      <c r="K34" s="329"/>
      <c r="L34" s="329"/>
      <c r="M34" s="329"/>
      <c r="N34" s="329"/>
      <c r="O34" s="330"/>
    </row>
    <row r="35" spans="2:15" x14ac:dyDescent="0.25">
      <c r="B35" s="186"/>
      <c r="C35" s="181"/>
      <c r="D35" s="327"/>
      <c r="E35" s="182"/>
      <c r="F35" s="130"/>
      <c r="G35" s="328"/>
      <c r="H35" s="329"/>
      <c r="I35" s="329"/>
      <c r="J35" s="329"/>
      <c r="K35" s="329"/>
      <c r="L35" s="329"/>
      <c r="M35" s="329"/>
      <c r="N35" s="329"/>
      <c r="O35" s="330"/>
    </row>
    <row r="36" spans="2:15" x14ac:dyDescent="0.25">
      <c r="B36" s="186"/>
      <c r="C36" s="181"/>
      <c r="D36" s="327"/>
      <c r="E36" s="182"/>
      <c r="F36" s="130"/>
      <c r="G36" s="328"/>
      <c r="H36" s="329"/>
      <c r="I36" s="329"/>
      <c r="J36" s="329"/>
      <c r="K36" s="329"/>
      <c r="L36" s="329"/>
      <c r="M36" s="329"/>
      <c r="N36" s="329"/>
      <c r="O36" s="330"/>
    </row>
    <row r="37" spans="2:15" x14ac:dyDescent="0.25">
      <c r="B37" s="186"/>
      <c r="C37" s="181"/>
      <c r="D37" s="327"/>
      <c r="E37" s="182"/>
      <c r="F37" s="130"/>
      <c r="G37" s="328"/>
      <c r="H37" s="329"/>
      <c r="I37" s="329"/>
      <c r="J37" s="329"/>
      <c r="K37" s="329"/>
      <c r="L37" s="329"/>
      <c r="M37" s="329"/>
      <c r="N37" s="329"/>
      <c r="O37" s="330"/>
    </row>
    <row r="38" spans="2:15" x14ac:dyDescent="0.25">
      <c r="B38" s="186"/>
      <c r="C38" s="181"/>
      <c r="D38" s="327"/>
      <c r="E38" s="182"/>
      <c r="F38" s="130"/>
      <c r="G38" s="328"/>
      <c r="H38" s="329"/>
      <c r="I38" s="329"/>
      <c r="J38" s="329"/>
      <c r="K38" s="329"/>
      <c r="L38" s="329"/>
      <c r="M38" s="329"/>
      <c r="N38" s="329"/>
      <c r="O38" s="330"/>
    </row>
    <row r="39" spans="2:15" x14ac:dyDescent="0.25">
      <c r="B39" s="186"/>
      <c r="C39" s="181"/>
      <c r="D39" s="327"/>
      <c r="E39" s="182"/>
      <c r="F39" s="130"/>
      <c r="G39" s="328"/>
      <c r="H39" s="329"/>
      <c r="I39" s="329"/>
      <c r="J39" s="329"/>
      <c r="K39" s="329"/>
      <c r="L39" s="329"/>
      <c r="M39" s="329"/>
      <c r="N39" s="329"/>
      <c r="O39" s="330"/>
    </row>
    <row r="40" spans="2:15" x14ac:dyDescent="0.25">
      <c r="B40" s="186"/>
      <c r="C40" s="181"/>
      <c r="D40" s="327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27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27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3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6" spans="2:15" ht="27" customHeight="1" x14ac:dyDescent="0.25">
      <c r="B46" s="29" t="s">
        <v>450</v>
      </c>
      <c r="C46" s="43"/>
      <c r="D46" s="43"/>
      <c r="E46" s="30"/>
      <c r="F46" s="30"/>
      <c r="G46" s="306"/>
      <c r="H46" s="306"/>
      <c r="I46" s="306"/>
      <c r="J46" s="306"/>
      <c r="K46" s="306"/>
      <c r="L46" s="306"/>
      <c r="M46" s="306"/>
      <c r="N46" s="306"/>
      <c r="O46" s="307"/>
    </row>
    <row r="47" spans="2:15" ht="4.9000000000000004" customHeight="1" x14ac:dyDescent="0.25">
      <c r="B47" s="24"/>
      <c r="O47" s="23"/>
    </row>
    <row r="48" spans="2:15" s="1" customFormat="1" ht="30" customHeight="1" x14ac:dyDescent="0.25">
      <c r="B48" s="4" t="s">
        <v>451</v>
      </c>
      <c r="C48" s="132"/>
      <c r="D48" s="132"/>
      <c r="E48" s="132"/>
      <c r="F48" s="132"/>
      <c r="G48" s="306">
        <v>2023</v>
      </c>
      <c r="H48" s="306">
        <f t="shared" ref="H48:N48" si="1">+G48+1</f>
        <v>2024</v>
      </c>
      <c r="I48" s="306">
        <f t="shared" si="1"/>
        <v>2025</v>
      </c>
      <c r="J48" s="306">
        <f t="shared" si="1"/>
        <v>2026</v>
      </c>
      <c r="K48" s="306">
        <f t="shared" si="1"/>
        <v>2027</v>
      </c>
      <c r="L48" s="306">
        <f t="shared" si="1"/>
        <v>2028</v>
      </c>
      <c r="M48" s="306">
        <f t="shared" si="1"/>
        <v>2029</v>
      </c>
      <c r="N48" s="306">
        <f t="shared" si="1"/>
        <v>2030</v>
      </c>
      <c r="O48" s="302" t="s">
        <v>449</v>
      </c>
    </row>
    <row r="49" spans="2:15" s="1" customFormat="1" ht="4.9000000000000004" customHeight="1" x14ac:dyDescent="0.25">
      <c r="B49" s="17"/>
      <c r="O49" s="6"/>
    </row>
    <row r="50" spans="2:15" s="1" customFormat="1" x14ac:dyDescent="0.25">
      <c r="B50" s="31" t="s">
        <v>388</v>
      </c>
      <c r="G50" s="310">
        <f t="shared" ref="G50:O50" si="2">SUM(G53:G88)</f>
        <v>0</v>
      </c>
      <c r="H50" s="310">
        <f t="shared" si="2"/>
        <v>0</v>
      </c>
      <c r="I50" s="310">
        <f t="shared" si="2"/>
        <v>0</v>
      </c>
      <c r="J50" s="310">
        <f t="shared" si="2"/>
        <v>0</v>
      </c>
      <c r="K50" s="310">
        <f t="shared" si="2"/>
        <v>0</v>
      </c>
      <c r="L50" s="310">
        <f t="shared" si="2"/>
        <v>0</v>
      </c>
      <c r="M50" s="310">
        <f t="shared" si="2"/>
        <v>0</v>
      </c>
      <c r="N50" s="310">
        <f t="shared" si="2"/>
        <v>0</v>
      </c>
      <c r="O50" s="311">
        <f t="shared" si="2"/>
        <v>0</v>
      </c>
    </row>
    <row r="51" spans="2:15" s="1" customFormat="1" ht="3" customHeight="1" x14ac:dyDescent="0.25">
      <c r="B51" s="14"/>
      <c r="G51" s="21"/>
      <c r="H51" s="21"/>
      <c r="I51" s="21"/>
      <c r="J51" s="21"/>
      <c r="K51" s="21"/>
      <c r="L51" s="21"/>
      <c r="M51" s="21"/>
      <c r="N51" s="21"/>
      <c r="O51" s="33"/>
    </row>
    <row r="52" spans="2:15" s="1" customFormat="1" x14ac:dyDescent="0.25">
      <c r="B52" s="5" t="s">
        <v>389</v>
      </c>
      <c r="G52"/>
      <c r="N52" s="21"/>
      <c r="O52" s="33"/>
    </row>
    <row r="53" spans="2:15" s="1" customFormat="1" x14ac:dyDescent="0.25">
      <c r="B53" s="102"/>
      <c r="G53" s="70"/>
      <c r="H53" s="70"/>
      <c r="I53" s="70"/>
      <c r="J53" s="70"/>
      <c r="K53" s="70"/>
      <c r="L53" s="70"/>
      <c r="M53" s="70"/>
      <c r="N53" s="70"/>
      <c r="O53" s="103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0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4"/>
      <c r="G87" s="71"/>
      <c r="H87" s="71"/>
      <c r="I87" s="71"/>
      <c r="J87" s="71"/>
      <c r="K87" s="71"/>
      <c r="L87" s="71"/>
      <c r="M87" s="71"/>
      <c r="N87" s="71"/>
      <c r="O87" s="105"/>
    </row>
    <row r="88" spans="2:15" s="1" customFormat="1" x14ac:dyDescent="0.25">
      <c r="B88" s="106"/>
      <c r="G88" s="72"/>
      <c r="H88" s="72"/>
      <c r="I88" s="72"/>
      <c r="J88" s="72"/>
      <c r="K88" s="72"/>
      <c r="L88" s="72"/>
      <c r="M88" s="72"/>
      <c r="N88" s="72"/>
      <c r="O88" s="107"/>
    </row>
    <row r="89" spans="2:15" s="1" customFormat="1" ht="4.9000000000000004" customHeight="1" x14ac:dyDescent="0.25">
      <c r="B89" s="31"/>
      <c r="G89" s="21"/>
      <c r="H89" s="21"/>
      <c r="I89" s="21"/>
      <c r="J89" s="21"/>
      <c r="K89" s="21"/>
      <c r="L89" s="21"/>
      <c r="M89" s="21"/>
      <c r="N89" s="21"/>
      <c r="O89" s="33"/>
    </row>
    <row r="90" spans="2:15" s="1" customFormat="1" x14ac:dyDescent="0.25">
      <c r="B90" s="31" t="s">
        <v>390</v>
      </c>
      <c r="G90" s="310">
        <f t="shared" ref="G90:O90" si="3">SUM(G91:G96,G133:G139,G141:G142)</f>
        <v>0</v>
      </c>
      <c r="H90" s="310">
        <f t="shared" si="3"/>
        <v>0</v>
      </c>
      <c r="I90" s="310">
        <f t="shared" si="3"/>
        <v>0</v>
      </c>
      <c r="J90" s="310">
        <f t="shared" si="3"/>
        <v>0</v>
      </c>
      <c r="K90" s="310">
        <f t="shared" si="3"/>
        <v>0</v>
      </c>
      <c r="L90" s="310">
        <f t="shared" si="3"/>
        <v>0</v>
      </c>
      <c r="M90" s="310">
        <f t="shared" si="3"/>
        <v>0</v>
      </c>
      <c r="N90" s="310">
        <f t="shared" si="3"/>
        <v>0</v>
      </c>
      <c r="O90" s="311">
        <f t="shared" si="3"/>
        <v>0</v>
      </c>
    </row>
    <row r="91" spans="2:15" s="1" customFormat="1" x14ac:dyDescent="0.25">
      <c r="B91" s="5" t="s">
        <v>391</v>
      </c>
      <c r="E91"/>
      <c r="G91" s="72">
        <v>0</v>
      </c>
      <c r="H91" s="72">
        <v>0</v>
      </c>
      <c r="I91" s="72">
        <v>0</v>
      </c>
      <c r="J91" s="72">
        <v>0</v>
      </c>
      <c r="K91" s="72">
        <v>0</v>
      </c>
      <c r="L91" s="72">
        <v>0</v>
      </c>
      <c r="M91" s="72">
        <v>0</v>
      </c>
      <c r="N91" s="70">
        <v>0</v>
      </c>
      <c r="O91" s="103">
        <v>0</v>
      </c>
    </row>
    <row r="92" spans="2:15" s="1" customFormat="1" x14ac:dyDescent="0.25">
      <c r="B92" s="5" t="s">
        <v>392</v>
      </c>
      <c r="G92" s="72">
        <v>0</v>
      </c>
      <c r="H92" s="72">
        <v>0</v>
      </c>
      <c r="I92" s="72">
        <v>0</v>
      </c>
      <c r="J92" s="72">
        <v>0</v>
      </c>
      <c r="K92" s="72">
        <v>0</v>
      </c>
      <c r="L92" s="72">
        <v>0</v>
      </c>
      <c r="M92" s="72">
        <v>0</v>
      </c>
      <c r="N92" s="71">
        <v>0</v>
      </c>
      <c r="O92" s="105">
        <v>0</v>
      </c>
    </row>
    <row r="93" spans="2:15" s="1" customFormat="1" x14ac:dyDescent="0.25">
      <c r="B93" s="5" t="s">
        <v>393</v>
      </c>
      <c r="G93" s="72">
        <v>0</v>
      </c>
      <c r="H93" s="72">
        <v>0</v>
      </c>
      <c r="I93" s="72">
        <v>0</v>
      </c>
      <c r="J93" s="72">
        <v>0</v>
      </c>
      <c r="K93" s="72">
        <v>0</v>
      </c>
      <c r="L93" s="72">
        <v>0</v>
      </c>
      <c r="M93" s="72">
        <v>0</v>
      </c>
      <c r="N93" s="72">
        <v>0</v>
      </c>
      <c r="O93" s="107">
        <v>0</v>
      </c>
    </row>
    <row r="94" spans="2:15" s="1" customFormat="1" x14ac:dyDescent="0.25">
      <c r="B94" s="50" t="s">
        <v>394</v>
      </c>
      <c r="O94" s="6"/>
    </row>
    <row r="95" spans="2:15" s="1" customFormat="1" ht="3" customHeight="1" x14ac:dyDescent="0.25">
      <c r="B95" s="14"/>
      <c r="G95" s="21"/>
      <c r="H95" s="21"/>
      <c r="I95" s="21"/>
      <c r="J95" s="21"/>
      <c r="K95" s="21"/>
      <c r="L95" s="21"/>
      <c r="M95" s="21"/>
      <c r="N95" s="21"/>
      <c r="O95" s="33"/>
    </row>
    <row r="96" spans="2:15" s="1" customFormat="1" x14ac:dyDescent="0.25">
      <c r="B96" s="34" t="s">
        <v>389</v>
      </c>
      <c r="E96"/>
      <c r="G96" s="310">
        <f t="shared" ref="G96:O96" si="4">SUM(G97:G132)</f>
        <v>0</v>
      </c>
      <c r="H96" s="310">
        <f t="shared" si="4"/>
        <v>0</v>
      </c>
      <c r="I96" s="310">
        <f t="shared" si="4"/>
        <v>0</v>
      </c>
      <c r="J96" s="310">
        <f t="shared" si="4"/>
        <v>0</v>
      </c>
      <c r="K96" s="310">
        <f t="shared" si="4"/>
        <v>0</v>
      </c>
      <c r="L96" s="310">
        <f t="shared" si="4"/>
        <v>0</v>
      </c>
      <c r="M96" s="310">
        <f t="shared" si="4"/>
        <v>0</v>
      </c>
      <c r="N96" s="310">
        <f t="shared" si="4"/>
        <v>0</v>
      </c>
      <c r="O96" s="311">
        <f t="shared" si="4"/>
        <v>0</v>
      </c>
    </row>
    <row r="97" spans="2:15" s="1" customFormat="1" x14ac:dyDescent="0.25">
      <c r="B97" s="335">
        <f t="shared" ref="B97:B132" si="5">B53</f>
        <v>0</v>
      </c>
      <c r="G97" s="70">
        <v>0</v>
      </c>
      <c r="H97" s="70">
        <v>0</v>
      </c>
      <c r="I97" s="70">
        <v>0</v>
      </c>
      <c r="J97" s="70">
        <v>0</v>
      </c>
      <c r="K97" s="70">
        <v>0</v>
      </c>
      <c r="L97" s="70">
        <v>0</v>
      </c>
      <c r="M97" s="70">
        <v>0</v>
      </c>
      <c r="N97" s="70">
        <v>0</v>
      </c>
      <c r="O97" s="103">
        <v>0</v>
      </c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6">
        <f t="shared" si="5"/>
        <v>0</v>
      </c>
      <c r="G131" s="71"/>
      <c r="H131" s="71"/>
      <c r="I131" s="71"/>
      <c r="J131" s="71"/>
      <c r="K131" s="71"/>
      <c r="L131" s="71"/>
      <c r="M131" s="71"/>
      <c r="N131" s="71"/>
      <c r="O131" s="105"/>
    </row>
    <row r="132" spans="2:15" s="1" customFormat="1" x14ac:dyDescent="0.25">
      <c r="B132" s="337">
        <f t="shared" si="5"/>
        <v>0</v>
      </c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395</v>
      </c>
      <c r="E133"/>
      <c r="G133" s="72">
        <v>0</v>
      </c>
      <c r="H133" s="72">
        <v>0</v>
      </c>
      <c r="I133" s="72">
        <v>0</v>
      </c>
      <c r="J133" s="72">
        <v>0</v>
      </c>
      <c r="K133" s="72">
        <v>0</v>
      </c>
      <c r="L133" s="72">
        <v>0</v>
      </c>
      <c r="M133" s="72">
        <v>0</v>
      </c>
      <c r="N133" s="71">
        <v>0</v>
      </c>
      <c r="O133" s="105">
        <v>0</v>
      </c>
    </row>
    <row r="134" spans="2:15" s="1" customFormat="1" x14ac:dyDescent="0.25">
      <c r="B134" s="5" t="s">
        <v>396</v>
      </c>
      <c r="G134" s="72">
        <v>0</v>
      </c>
      <c r="H134" s="72">
        <v>0</v>
      </c>
      <c r="I134" s="72">
        <v>0</v>
      </c>
      <c r="J134" s="72">
        <v>0</v>
      </c>
      <c r="K134" s="72">
        <v>0</v>
      </c>
      <c r="L134" s="72">
        <v>0</v>
      </c>
      <c r="M134" s="72">
        <v>0</v>
      </c>
      <c r="N134" s="71">
        <v>0</v>
      </c>
      <c r="O134" s="105">
        <v>0</v>
      </c>
    </row>
    <row r="135" spans="2:15" s="1" customFormat="1" x14ac:dyDescent="0.25">
      <c r="B135" s="5" t="s">
        <v>397</v>
      </c>
      <c r="G135" s="72">
        <v>0</v>
      </c>
      <c r="H135" s="72">
        <v>0</v>
      </c>
      <c r="I135" s="72">
        <v>0</v>
      </c>
      <c r="J135" s="72">
        <v>0</v>
      </c>
      <c r="K135" s="72">
        <v>0</v>
      </c>
      <c r="L135" s="72">
        <v>0</v>
      </c>
      <c r="M135" s="72">
        <v>0</v>
      </c>
      <c r="N135" s="71">
        <v>0</v>
      </c>
      <c r="O135" s="105">
        <v>0</v>
      </c>
    </row>
    <row r="136" spans="2:15" s="1" customFormat="1" x14ac:dyDescent="0.25">
      <c r="B136" s="5" t="s">
        <v>398</v>
      </c>
      <c r="G136" s="72">
        <v>0</v>
      </c>
      <c r="H136" s="72">
        <v>0</v>
      </c>
      <c r="I136" s="72">
        <v>0</v>
      </c>
      <c r="J136" s="72">
        <v>0</v>
      </c>
      <c r="K136" s="72">
        <v>0</v>
      </c>
      <c r="L136" s="72">
        <v>0</v>
      </c>
      <c r="M136" s="72">
        <v>0</v>
      </c>
      <c r="N136" s="71">
        <v>0</v>
      </c>
      <c r="O136" s="105">
        <v>0</v>
      </c>
    </row>
    <row r="137" spans="2:15" s="1" customFormat="1" x14ac:dyDescent="0.25">
      <c r="B137" s="5" t="s">
        <v>399</v>
      </c>
      <c r="G137" s="72">
        <v>0</v>
      </c>
      <c r="H137" s="72">
        <v>0</v>
      </c>
      <c r="I137" s="72">
        <v>0</v>
      </c>
      <c r="J137" s="72">
        <v>0</v>
      </c>
      <c r="K137" s="72">
        <v>0</v>
      </c>
      <c r="L137" s="72">
        <v>0</v>
      </c>
      <c r="M137" s="72">
        <v>0</v>
      </c>
      <c r="N137" s="71">
        <v>0</v>
      </c>
      <c r="O137" s="105">
        <v>0</v>
      </c>
    </row>
    <row r="138" spans="2:15" s="1" customFormat="1" x14ac:dyDescent="0.25">
      <c r="B138" s="5" t="s">
        <v>400</v>
      </c>
      <c r="G138" s="72">
        <v>0</v>
      </c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71">
        <v>0</v>
      </c>
      <c r="O138" s="105">
        <v>0</v>
      </c>
    </row>
    <row r="139" spans="2:15" s="1" customFormat="1" x14ac:dyDescent="0.25">
      <c r="B139" s="5" t="s">
        <v>401</v>
      </c>
      <c r="G139" s="72">
        <v>0</v>
      </c>
      <c r="H139" s="72">
        <v>0</v>
      </c>
      <c r="I139" s="72">
        <v>0</v>
      </c>
      <c r="J139" s="72">
        <v>0</v>
      </c>
      <c r="K139" s="72">
        <v>0</v>
      </c>
      <c r="L139" s="72">
        <v>0</v>
      </c>
      <c r="M139" s="72">
        <v>0</v>
      </c>
      <c r="N139" s="72">
        <v>0</v>
      </c>
      <c r="O139" s="107">
        <v>0</v>
      </c>
    </row>
    <row r="140" spans="2:15" s="1" customFormat="1" x14ac:dyDescent="0.25">
      <c r="B140" s="50" t="s">
        <v>72</v>
      </c>
      <c r="G140" s="21"/>
      <c r="H140" s="21"/>
      <c r="I140" s="21"/>
      <c r="J140" s="21"/>
      <c r="K140" s="21"/>
      <c r="L140" s="21"/>
      <c r="M140" s="21"/>
      <c r="N140" s="21"/>
      <c r="O140" s="33"/>
    </row>
    <row r="141" spans="2:15" s="1" customFormat="1" x14ac:dyDescent="0.25">
      <c r="B141" s="338"/>
      <c r="G141" s="70">
        <v>0</v>
      </c>
      <c r="H141" s="70">
        <v>0</v>
      </c>
      <c r="I141" s="70">
        <v>0</v>
      </c>
      <c r="J141" s="70">
        <v>0</v>
      </c>
      <c r="K141" s="70">
        <v>0</v>
      </c>
      <c r="L141" s="70">
        <v>0</v>
      </c>
      <c r="M141" s="70">
        <v>0</v>
      </c>
      <c r="N141" s="70">
        <v>0</v>
      </c>
      <c r="O141" s="103">
        <v>0</v>
      </c>
    </row>
    <row r="142" spans="2:15" s="1" customFormat="1" x14ac:dyDescent="0.25">
      <c r="B142" s="313"/>
      <c r="G142" s="71">
        <v>0</v>
      </c>
      <c r="H142" s="71">
        <v>0</v>
      </c>
      <c r="I142" s="71">
        <v>0</v>
      </c>
      <c r="J142" s="71">
        <v>0</v>
      </c>
      <c r="K142" s="71">
        <v>0</v>
      </c>
      <c r="L142" s="71">
        <v>0</v>
      </c>
      <c r="M142" s="71">
        <v>0</v>
      </c>
      <c r="N142" s="72">
        <v>0</v>
      </c>
      <c r="O142" s="107">
        <v>0</v>
      </c>
    </row>
    <row r="143" spans="2:15" s="1" customFormat="1" x14ac:dyDescent="0.25">
      <c r="B143" s="45"/>
      <c r="G143" s="21"/>
      <c r="H143" s="21"/>
      <c r="I143" s="21"/>
      <c r="J143" s="21"/>
      <c r="K143" s="21"/>
      <c r="L143" s="21"/>
      <c r="M143" s="21"/>
      <c r="N143" s="21"/>
      <c r="O143" s="33"/>
    </row>
    <row r="144" spans="2:15" s="1" customFormat="1" x14ac:dyDescent="0.25">
      <c r="B144" s="31" t="s">
        <v>402</v>
      </c>
      <c r="G144" s="21"/>
      <c r="H144" s="21"/>
      <c r="I144" s="21"/>
      <c r="J144" s="21"/>
      <c r="K144" s="21"/>
      <c r="L144" s="21"/>
      <c r="M144" s="21"/>
      <c r="N144" s="21"/>
      <c r="O144" s="33"/>
    </row>
    <row r="145" spans="1:16" s="1" customFormat="1" ht="7.9" customHeight="1" x14ac:dyDescent="0.25">
      <c r="B145" s="31"/>
      <c r="G145" s="21"/>
      <c r="H145" s="21"/>
      <c r="I145" s="21"/>
      <c r="J145" s="21"/>
      <c r="K145" s="21"/>
      <c r="L145" s="21"/>
      <c r="M145" s="21"/>
      <c r="N145" s="21"/>
      <c r="O145" s="33"/>
    </row>
    <row r="146" spans="1:16" s="1" customFormat="1" x14ac:dyDescent="0.25">
      <c r="B146" s="32" t="s">
        <v>466</v>
      </c>
      <c r="G146" s="21"/>
      <c r="H146" s="21"/>
      <c r="I146" s="21"/>
      <c r="J146" s="21"/>
      <c r="K146" s="21"/>
      <c r="L146" s="21"/>
      <c r="M146" s="21"/>
      <c r="N146" s="21"/>
      <c r="O146" s="33"/>
    </row>
    <row r="147" spans="1:16" s="1" customFormat="1" x14ac:dyDescent="0.25">
      <c r="B147" s="34" t="s">
        <v>491</v>
      </c>
      <c r="G147" s="70"/>
      <c r="H147" s="70"/>
      <c r="I147" s="70"/>
      <c r="J147" s="70"/>
      <c r="K147" s="70"/>
      <c r="L147" s="70"/>
      <c r="M147" s="70"/>
      <c r="N147" s="70"/>
      <c r="O147" s="103"/>
    </row>
    <row r="148" spans="1:16" s="1" customFormat="1" x14ac:dyDescent="0.25">
      <c r="B148" s="34" t="s">
        <v>492</v>
      </c>
      <c r="G148" s="70"/>
      <c r="H148" s="70"/>
      <c r="I148" s="70"/>
      <c r="J148" s="70"/>
      <c r="K148" s="70"/>
      <c r="L148" s="70"/>
      <c r="M148" s="70"/>
      <c r="N148" s="188"/>
      <c r="O148" s="189"/>
    </row>
    <row r="149" spans="1:16" s="1" customFormat="1" ht="4.9000000000000004" customHeight="1" x14ac:dyDescent="0.25">
      <c r="B149" s="34"/>
      <c r="G149" s="21"/>
      <c r="H149" s="21"/>
      <c r="I149" s="21"/>
      <c r="J149" s="21"/>
      <c r="K149" s="21"/>
      <c r="L149" s="21"/>
      <c r="M149" s="21"/>
      <c r="N149" s="21"/>
      <c r="O149" s="33"/>
    </row>
    <row r="150" spans="1:16" s="1" customFormat="1" x14ac:dyDescent="0.25">
      <c r="B150" s="32" t="s">
        <v>472</v>
      </c>
      <c r="G150" s="21"/>
      <c r="H150" s="21"/>
      <c r="I150" s="21"/>
      <c r="J150" s="21"/>
      <c r="K150" s="21"/>
      <c r="L150" s="21"/>
      <c r="M150" s="21"/>
      <c r="N150" s="21"/>
      <c r="O150" s="33"/>
    </row>
    <row r="151" spans="1:16" s="1" customFormat="1" x14ac:dyDescent="0.25">
      <c r="B151" s="34" t="s">
        <v>491</v>
      </c>
      <c r="G151" s="70"/>
      <c r="H151" s="70"/>
      <c r="I151" s="70"/>
      <c r="J151" s="70"/>
      <c r="K151" s="70"/>
      <c r="L151" s="70"/>
      <c r="M151" s="70"/>
      <c r="N151" s="70"/>
      <c r="O151" s="103"/>
    </row>
    <row r="152" spans="1:16" s="1" customFormat="1" x14ac:dyDescent="0.25">
      <c r="B152" s="34" t="s">
        <v>492</v>
      </c>
      <c r="G152" s="70"/>
      <c r="H152" s="70"/>
      <c r="I152" s="70"/>
      <c r="J152" s="70"/>
      <c r="K152" s="70"/>
      <c r="L152" s="70"/>
      <c r="M152" s="70"/>
      <c r="N152" s="188"/>
      <c r="O152" s="189"/>
    </row>
    <row r="153" spans="1:16" s="1" customFormat="1" x14ac:dyDescent="0.25">
      <c r="B153" s="108"/>
      <c r="C153" s="26"/>
      <c r="D153" s="26"/>
      <c r="E153" s="26"/>
      <c r="F153" s="26"/>
      <c r="G153" s="109"/>
      <c r="H153" s="109"/>
      <c r="I153" s="109"/>
      <c r="J153" s="109"/>
      <c r="K153" s="109"/>
      <c r="L153" s="109"/>
      <c r="M153" s="109"/>
      <c r="N153" s="109"/>
      <c r="O153" s="110"/>
    </row>
    <row r="154" spans="1:16" s="1" customFormat="1" x14ac:dyDescent="0.25">
      <c r="B154" s="114"/>
      <c r="C154" s="28"/>
      <c r="D154" s="28"/>
      <c r="E154" s="28"/>
      <c r="F154" s="28"/>
      <c r="G154" s="114"/>
      <c r="H154" s="114"/>
      <c r="I154" s="114"/>
      <c r="J154" s="114"/>
      <c r="K154" s="114"/>
      <c r="L154" s="114"/>
      <c r="M154" s="114"/>
      <c r="N154" s="114"/>
      <c r="O154" s="114"/>
    </row>
    <row r="156" spans="1:16" x14ac:dyDescent="0.25">
      <c r="A156" t="s">
        <v>357</v>
      </c>
      <c r="B156" t="s">
        <v>357</v>
      </c>
      <c r="C156" t="s">
        <v>357</v>
      </c>
      <c r="D156" t="s">
        <v>357</v>
      </c>
      <c r="E156" t="s">
        <v>357</v>
      </c>
      <c r="F156" t="s">
        <v>357</v>
      </c>
      <c r="G156" t="s">
        <v>357</v>
      </c>
      <c r="H156" t="s">
        <v>357</v>
      </c>
      <c r="I156" t="s">
        <v>357</v>
      </c>
      <c r="J156" t="s">
        <v>357</v>
      </c>
      <c r="K156" t="s">
        <v>357</v>
      </c>
      <c r="L156" t="s">
        <v>357</v>
      </c>
      <c r="M156" t="s">
        <v>357</v>
      </c>
      <c r="N156" t="s">
        <v>357</v>
      </c>
      <c r="O156" t="s">
        <v>357</v>
      </c>
      <c r="P156" t="s">
        <v>357</v>
      </c>
    </row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3:B88" xr:uid="{00000000-0002-0000-2400-000000000000}">
      <formula1>Municípios</formula1>
    </dataValidation>
  </dataValidations>
  <pageMargins left="0.7" right="0.7" top="0.75" bottom="0.75" header="0.3" footer="0.3"/>
  <pageSetup paperSize="9" scale="35" fitToHeight="0" orientation="portrait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>
    <tabColor theme="9"/>
    <pageSetUpPr fitToPage="1"/>
  </sheetPr>
  <dimension ref="A2:P155"/>
  <sheetViews>
    <sheetView showGridLines="0" zoomScale="85" zoomScaleNormal="85" workbookViewId="0">
      <pane ySplit="3" topLeftCell="A139" activePane="bottomLeft" state="frozen"/>
      <selection activeCell="C157" sqref="C157"/>
      <selection pane="bottomLeft" activeCell="B2" sqref="B2:C2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2" spans="2:15" s="2" customFormat="1" ht="30" customHeight="1" x14ac:dyDescent="0.25">
      <c r="B2" s="285" t="s">
        <v>441</v>
      </c>
      <c r="C2" s="284"/>
      <c r="D2" s="389" t="s">
        <v>442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/>
      <c r="C19" s="179"/>
      <c r="D19" s="323"/>
      <c r="E19" s="180"/>
      <c r="F19" s="129"/>
      <c r="G19" s="324"/>
      <c r="H19" s="324"/>
      <c r="I19" s="324"/>
      <c r="J19" s="324"/>
      <c r="K19" s="324"/>
      <c r="L19" s="324"/>
      <c r="M19" s="325"/>
      <c r="N19" s="325"/>
      <c r="O19" s="326"/>
    </row>
    <row r="20" spans="2:15" x14ac:dyDescent="0.25">
      <c r="B20" s="186"/>
      <c r="C20" s="181"/>
      <c r="D20" s="327"/>
      <c r="E20" s="182"/>
      <c r="F20" s="130"/>
      <c r="G20" s="328"/>
      <c r="H20" s="329"/>
      <c r="I20" s="329"/>
      <c r="J20" s="329"/>
      <c r="K20" s="329"/>
      <c r="L20" s="329"/>
      <c r="M20" s="329"/>
      <c r="N20" s="329"/>
      <c r="O20" s="330"/>
    </row>
    <row r="21" spans="2:15" x14ac:dyDescent="0.25">
      <c r="B21" s="186"/>
      <c r="C21" s="181"/>
      <c r="D21" s="327"/>
      <c r="E21" s="182"/>
      <c r="F21" s="130"/>
      <c r="G21" s="328"/>
      <c r="H21" s="329"/>
      <c r="I21" s="329"/>
      <c r="J21" s="329"/>
      <c r="K21" s="329"/>
      <c r="L21" s="329"/>
      <c r="M21" s="329"/>
      <c r="N21" s="329"/>
      <c r="O21" s="330"/>
    </row>
    <row r="22" spans="2:15" x14ac:dyDescent="0.25">
      <c r="B22" s="186"/>
      <c r="C22" s="181"/>
      <c r="D22" s="327"/>
      <c r="E22" s="182"/>
      <c r="F22" s="130"/>
      <c r="G22" s="324"/>
      <c r="H22" s="329"/>
      <c r="I22" s="329"/>
      <c r="J22" s="329"/>
      <c r="K22" s="329"/>
      <c r="L22" s="329"/>
      <c r="M22" s="329"/>
      <c r="N22" s="329"/>
      <c r="O22" s="330"/>
    </row>
    <row r="23" spans="2:15" x14ac:dyDescent="0.25">
      <c r="B23" s="186"/>
      <c r="C23" s="181"/>
      <c r="D23" s="327"/>
      <c r="E23" s="182"/>
      <c r="F23" s="130"/>
      <c r="G23" s="328"/>
      <c r="H23" s="329"/>
      <c r="I23" s="329"/>
      <c r="J23" s="329"/>
      <c r="K23" s="329"/>
      <c r="L23" s="329"/>
      <c r="M23" s="329"/>
      <c r="N23" s="329"/>
      <c r="O23" s="330"/>
    </row>
    <row r="24" spans="2:15" x14ac:dyDescent="0.25">
      <c r="B24" s="186"/>
      <c r="C24" s="181"/>
      <c r="D24" s="327"/>
      <c r="E24" s="182"/>
      <c r="F24" s="130"/>
      <c r="G24" s="328"/>
      <c r="H24" s="329"/>
      <c r="I24" s="329"/>
      <c r="J24" s="329"/>
      <c r="K24" s="329"/>
      <c r="L24" s="329"/>
      <c r="M24" s="329"/>
      <c r="N24" s="329"/>
      <c r="O24" s="330"/>
    </row>
    <row r="25" spans="2:15" x14ac:dyDescent="0.25">
      <c r="B25" s="186"/>
      <c r="C25" s="181"/>
      <c r="D25" s="327"/>
      <c r="E25" s="182"/>
      <c r="F25" s="130"/>
      <c r="G25" s="328"/>
      <c r="H25" s="329"/>
      <c r="I25" s="329"/>
      <c r="J25" s="329"/>
      <c r="K25" s="329"/>
      <c r="L25" s="329"/>
      <c r="M25" s="329"/>
      <c r="N25" s="329"/>
      <c r="O25" s="330"/>
    </row>
    <row r="26" spans="2:15" x14ac:dyDescent="0.25">
      <c r="B26" s="186"/>
      <c r="C26" s="181"/>
      <c r="D26" s="327"/>
      <c r="E26" s="182"/>
      <c r="F26" s="130"/>
      <c r="G26" s="328"/>
      <c r="H26" s="329"/>
      <c r="I26" s="329"/>
      <c r="J26" s="329"/>
      <c r="K26" s="329"/>
      <c r="L26" s="329"/>
      <c r="M26" s="329"/>
      <c r="N26" s="329"/>
      <c r="O26" s="330"/>
    </row>
    <row r="27" spans="2:15" x14ac:dyDescent="0.25">
      <c r="B27" s="186"/>
      <c r="C27" s="181"/>
      <c r="D27" s="327"/>
      <c r="E27" s="182"/>
      <c r="F27" s="130"/>
      <c r="G27" s="328"/>
      <c r="H27" s="329"/>
      <c r="I27" s="329"/>
      <c r="J27" s="329"/>
      <c r="K27" s="329"/>
      <c r="L27" s="329"/>
      <c r="M27" s="329"/>
      <c r="N27" s="329"/>
      <c r="O27" s="330"/>
    </row>
    <row r="28" spans="2:15" x14ac:dyDescent="0.25">
      <c r="B28" s="186"/>
      <c r="C28" s="181"/>
      <c r="D28" s="327"/>
      <c r="E28" s="182"/>
      <c r="F28" s="130"/>
      <c r="G28" s="328"/>
      <c r="H28" s="329"/>
      <c r="I28" s="329"/>
      <c r="J28" s="329"/>
      <c r="K28" s="329"/>
      <c r="L28" s="329"/>
      <c r="M28" s="329"/>
      <c r="N28" s="329"/>
      <c r="O28" s="330"/>
    </row>
    <row r="29" spans="2:15" x14ac:dyDescent="0.25">
      <c r="B29" s="186"/>
      <c r="C29" s="181"/>
      <c r="D29" s="327"/>
      <c r="E29" s="182"/>
      <c r="F29" s="130"/>
      <c r="G29" s="328"/>
      <c r="H29" s="329"/>
      <c r="I29" s="329"/>
      <c r="J29" s="329"/>
      <c r="K29" s="329"/>
      <c r="L29" s="329"/>
      <c r="M29" s="329"/>
      <c r="N29" s="329"/>
      <c r="O29" s="330"/>
    </row>
    <row r="30" spans="2:15" x14ac:dyDescent="0.25">
      <c r="B30" s="186"/>
      <c r="C30" s="181"/>
      <c r="D30" s="327"/>
      <c r="E30" s="182"/>
      <c r="F30" s="130"/>
      <c r="G30" s="328"/>
      <c r="H30" s="329"/>
      <c r="I30" s="329"/>
      <c r="J30" s="329"/>
      <c r="K30" s="329"/>
      <c r="L30" s="329"/>
      <c r="M30" s="329"/>
      <c r="N30" s="329"/>
      <c r="O30" s="330"/>
    </row>
    <row r="31" spans="2:15" x14ac:dyDescent="0.25">
      <c r="B31" s="186"/>
      <c r="C31" s="181"/>
      <c r="D31" s="327"/>
      <c r="E31" s="182"/>
      <c r="F31" s="130"/>
      <c r="G31" s="328"/>
      <c r="H31" s="329"/>
      <c r="I31" s="329"/>
      <c r="J31" s="329"/>
      <c r="K31" s="329"/>
      <c r="L31" s="329"/>
      <c r="M31" s="329"/>
      <c r="N31" s="329"/>
      <c r="O31" s="330"/>
    </row>
    <row r="32" spans="2:15" x14ac:dyDescent="0.25">
      <c r="B32" s="186"/>
      <c r="C32" s="181"/>
      <c r="D32" s="327"/>
      <c r="E32" s="182"/>
      <c r="F32" s="130"/>
      <c r="G32" s="328"/>
      <c r="H32" s="329"/>
      <c r="I32" s="329"/>
      <c r="J32" s="329"/>
      <c r="K32" s="329"/>
      <c r="L32" s="329"/>
      <c r="M32" s="329"/>
      <c r="N32" s="329"/>
      <c r="O32" s="330"/>
    </row>
    <row r="33" spans="2:15" x14ac:dyDescent="0.25">
      <c r="B33" s="186"/>
      <c r="C33" s="181"/>
      <c r="D33" s="327"/>
      <c r="E33" s="182"/>
      <c r="F33" s="130"/>
      <c r="G33" s="328"/>
      <c r="H33" s="329"/>
      <c r="I33" s="329"/>
      <c r="J33" s="329"/>
      <c r="K33" s="329"/>
      <c r="L33" s="329"/>
      <c r="M33" s="329"/>
      <c r="N33" s="329"/>
      <c r="O33" s="330"/>
    </row>
    <row r="34" spans="2:15" x14ac:dyDescent="0.25">
      <c r="B34" s="186"/>
      <c r="C34" s="181"/>
      <c r="D34" s="327"/>
      <c r="E34" s="182"/>
      <c r="F34" s="130"/>
      <c r="G34" s="328"/>
      <c r="H34" s="329"/>
      <c r="I34" s="329"/>
      <c r="J34" s="329"/>
      <c r="K34" s="329"/>
      <c r="L34" s="329"/>
      <c r="M34" s="329"/>
      <c r="N34" s="329"/>
      <c r="O34" s="330"/>
    </row>
    <row r="35" spans="2:15" x14ac:dyDescent="0.25">
      <c r="B35" s="186"/>
      <c r="C35" s="181"/>
      <c r="D35" s="327"/>
      <c r="E35" s="182"/>
      <c r="F35" s="130"/>
      <c r="G35" s="328"/>
      <c r="H35" s="329"/>
      <c r="I35" s="329"/>
      <c r="J35" s="329"/>
      <c r="K35" s="329"/>
      <c r="L35" s="329"/>
      <c r="M35" s="329"/>
      <c r="N35" s="329"/>
      <c r="O35" s="330"/>
    </row>
    <row r="36" spans="2:15" x14ac:dyDescent="0.25">
      <c r="B36" s="186"/>
      <c r="C36" s="181"/>
      <c r="D36" s="327"/>
      <c r="E36" s="182"/>
      <c r="F36" s="130"/>
      <c r="G36" s="328"/>
      <c r="H36" s="329"/>
      <c r="I36" s="329"/>
      <c r="J36" s="329"/>
      <c r="K36" s="329"/>
      <c r="L36" s="329"/>
      <c r="M36" s="329"/>
      <c r="N36" s="329"/>
      <c r="O36" s="330"/>
    </row>
    <row r="37" spans="2:15" x14ac:dyDescent="0.25">
      <c r="B37" s="186"/>
      <c r="C37" s="181"/>
      <c r="D37" s="327"/>
      <c r="E37" s="182"/>
      <c r="F37" s="130"/>
      <c r="G37" s="328"/>
      <c r="H37" s="329"/>
      <c r="I37" s="329"/>
      <c r="J37" s="329"/>
      <c r="K37" s="329"/>
      <c r="L37" s="329"/>
      <c r="M37" s="329"/>
      <c r="N37" s="329"/>
      <c r="O37" s="330"/>
    </row>
    <row r="38" spans="2:15" x14ac:dyDescent="0.25">
      <c r="B38" s="186"/>
      <c r="C38" s="181"/>
      <c r="D38" s="327"/>
      <c r="E38" s="182"/>
      <c r="F38" s="130"/>
      <c r="G38" s="328"/>
      <c r="H38" s="329"/>
      <c r="I38" s="329"/>
      <c r="J38" s="329"/>
      <c r="K38" s="329"/>
      <c r="L38" s="329"/>
      <c r="M38" s="329"/>
      <c r="N38" s="329"/>
      <c r="O38" s="330"/>
    </row>
    <row r="39" spans="2:15" x14ac:dyDescent="0.25">
      <c r="B39" s="186"/>
      <c r="C39" s="181"/>
      <c r="D39" s="327"/>
      <c r="E39" s="182"/>
      <c r="F39" s="130"/>
      <c r="G39" s="328"/>
      <c r="H39" s="329"/>
      <c r="I39" s="329"/>
      <c r="J39" s="329"/>
      <c r="K39" s="329"/>
      <c r="L39" s="329"/>
      <c r="M39" s="329"/>
      <c r="N39" s="329"/>
      <c r="O39" s="330"/>
    </row>
    <row r="40" spans="2:15" x14ac:dyDescent="0.25">
      <c r="B40" s="186"/>
      <c r="C40" s="181"/>
      <c r="D40" s="327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27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27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3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6" spans="2:15" ht="27" customHeight="1" x14ac:dyDescent="0.25">
      <c r="B46" s="29" t="s">
        <v>450</v>
      </c>
      <c r="C46" s="43"/>
      <c r="D46" s="43"/>
      <c r="E46" s="30"/>
      <c r="F46" s="30"/>
      <c r="G46" s="306"/>
      <c r="H46" s="306"/>
      <c r="I46" s="306"/>
      <c r="J46" s="306"/>
      <c r="K46" s="306"/>
      <c r="L46" s="306"/>
      <c r="M46" s="306"/>
      <c r="N46" s="306"/>
      <c r="O46" s="307"/>
    </row>
    <row r="47" spans="2:15" ht="4.9000000000000004" customHeight="1" x14ac:dyDescent="0.25">
      <c r="B47" s="24"/>
      <c r="O47" s="23"/>
    </row>
    <row r="48" spans="2:15" s="1" customFormat="1" ht="30" customHeight="1" x14ac:dyDescent="0.25">
      <c r="B48" s="4" t="s">
        <v>451</v>
      </c>
      <c r="C48" s="132"/>
      <c r="D48" s="132"/>
      <c r="E48" s="132"/>
      <c r="F48" s="132"/>
      <c r="G48" s="306">
        <v>2023</v>
      </c>
      <c r="H48" s="306">
        <f t="shared" ref="H48:N48" si="1">+G48+1</f>
        <v>2024</v>
      </c>
      <c r="I48" s="306">
        <f t="shared" si="1"/>
        <v>2025</v>
      </c>
      <c r="J48" s="306">
        <f t="shared" si="1"/>
        <v>2026</v>
      </c>
      <c r="K48" s="306">
        <f t="shared" si="1"/>
        <v>2027</v>
      </c>
      <c r="L48" s="306">
        <f t="shared" si="1"/>
        <v>2028</v>
      </c>
      <c r="M48" s="306">
        <f t="shared" si="1"/>
        <v>2029</v>
      </c>
      <c r="N48" s="306">
        <f t="shared" si="1"/>
        <v>2030</v>
      </c>
      <c r="O48" s="302" t="s">
        <v>449</v>
      </c>
    </row>
    <row r="49" spans="2:15" s="1" customFormat="1" ht="4.9000000000000004" customHeight="1" x14ac:dyDescent="0.25">
      <c r="B49" s="17"/>
      <c r="O49" s="6"/>
    </row>
    <row r="50" spans="2:15" s="1" customFormat="1" x14ac:dyDescent="0.25">
      <c r="B50" s="31" t="s">
        <v>388</v>
      </c>
      <c r="G50" s="310">
        <f t="shared" ref="G50:O50" si="2">SUM(G53:G88)</f>
        <v>0</v>
      </c>
      <c r="H50" s="310">
        <f t="shared" si="2"/>
        <v>0</v>
      </c>
      <c r="I50" s="310">
        <f t="shared" si="2"/>
        <v>0</v>
      </c>
      <c r="J50" s="310">
        <f t="shared" si="2"/>
        <v>0</v>
      </c>
      <c r="K50" s="310">
        <f t="shared" si="2"/>
        <v>0</v>
      </c>
      <c r="L50" s="310">
        <f t="shared" si="2"/>
        <v>0</v>
      </c>
      <c r="M50" s="310">
        <f t="shared" si="2"/>
        <v>0</v>
      </c>
      <c r="N50" s="310">
        <f t="shared" si="2"/>
        <v>0</v>
      </c>
      <c r="O50" s="311">
        <f t="shared" si="2"/>
        <v>0</v>
      </c>
    </row>
    <row r="51" spans="2:15" s="1" customFormat="1" ht="3" customHeight="1" x14ac:dyDescent="0.25">
      <c r="B51" s="14"/>
      <c r="G51" s="21"/>
      <c r="H51" s="21"/>
      <c r="I51" s="21"/>
      <c r="J51" s="21"/>
      <c r="K51" s="21"/>
      <c r="L51" s="21"/>
      <c r="M51" s="21"/>
      <c r="N51" s="21"/>
      <c r="O51" s="33"/>
    </row>
    <row r="52" spans="2:15" s="1" customFormat="1" x14ac:dyDescent="0.25">
      <c r="B52" s="5" t="s">
        <v>389</v>
      </c>
      <c r="G52"/>
      <c r="N52" s="21"/>
      <c r="O52" s="33"/>
    </row>
    <row r="53" spans="2:15" s="1" customFormat="1" x14ac:dyDescent="0.25">
      <c r="B53" s="102"/>
      <c r="G53" s="70"/>
      <c r="H53" s="70"/>
      <c r="I53" s="70"/>
      <c r="J53" s="70"/>
      <c r="K53" s="70"/>
      <c r="L53" s="70"/>
      <c r="M53" s="70"/>
      <c r="N53" s="70"/>
      <c r="O53" s="103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0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4"/>
      <c r="G87" s="71"/>
      <c r="H87" s="71"/>
      <c r="I87" s="71"/>
      <c r="J87" s="71"/>
      <c r="K87" s="71"/>
      <c r="L87" s="71"/>
      <c r="M87" s="71"/>
      <c r="N87" s="71"/>
      <c r="O87" s="105"/>
    </row>
    <row r="88" spans="2:15" s="1" customFormat="1" x14ac:dyDescent="0.25">
      <c r="B88" s="106"/>
      <c r="G88" s="72"/>
      <c r="H88" s="72"/>
      <c r="I88" s="72"/>
      <c r="J88" s="72"/>
      <c r="K88" s="72"/>
      <c r="L88" s="72"/>
      <c r="M88" s="72"/>
      <c r="N88" s="72"/>
      <c r="O88" s="107"/>
    </row>
    <row r="89" spans="2:15" s="1" customFormat="1" ht="4.9000000000000004" customHeight="1" x14ac:dyDescent="0.25">
      <c r="B89" s="31"/>
      <c r="G89" s="21"/>
      <c r="H89" s="21"/>
      <c r="I89" s="21"/>
      <c r="J89" s="21"/>
      <c r="K89" s="21"/>
      <c r="L89" s="21"/>
      <c r="M89" s="21"/>
      <c r="N89" s="21"/>
      <c r="O89" s="33"/>
    </row>
    <row r="90" spans="2:15" s="1" customFormat="1" x14ac:dyDescent="0.25">
      <c r="B90" s="31" t="s">
        <v>390</v>
      </c>
      <c r="G90" s="310">
        <f t="shared" ref="G90:O90" si="3">SUM(G91:G96,G133:G139,G141:G142)</f>
        <v>0</v>
      </c>
      <c r="H90" s="310">
        <f t="shared" si="3"/>
        <v>0</v>
      </c>
      <c r="I90" s="310">
        <f t="shared" si="3"/>
        <v>0</v>
      </c>
      <c r="J90" s="310">
        <f t="shared" si="3"/>
        <v>0</v>
      </c>
      <c r="K90" s="310">
        <f t="shared" si="3"/>
        <v>0</v>
      </c>
      <c r="L90" s="310">
        <f t="shared" si="3"/>
        <v>0</v>
      </c>
      <c r="M90" s="310">
        <f t="shared" si="3"/>
        <v>0</v>
      </c>
      <c r="N90" s="310">
        <f t="shared" si="3"/>
        <v>0</v>
      </c>
      <c r="O90" s="311">
        <f t="shared" si="3"/>
        <v>0</v>
      </c>
    </row>
    <row r="91" spans="2:15" s="1" customFormat="1" x14ac:dyDescent="0.25">
      <c r="B91" s="5" t="s">
        <v>391</v>
      </c>
      <c r="E91"/>
      <c r="G91" s="72">
        <v>0</v>
      </c>
      <c r="H91" s="72">
        <v>0</v>
      </c>
      <c r="I91" s="72">
        <v>0</v>
      </c>
      <c r="J91" s="72">
        <v>0</v>
      </c>
      <c r="K91" s="72">
        <v>0</v>
      </c>
      <c r="L91" s="72">
        <v>0</v>
      </c>
      <c r="M91" s="72">
        <v>0</v>
      </c>
      <c r="N91" s="70">
        <v>0</v>
      </c>
      <c r="O91" s="103">
        <v>0</v>
      </c>
    </row>
    <row r="92" spans="2:15" s="1" customFormat="1" x14ac:dyDescent="0.25">
      <c r="B92" s="5" t="s">
        <v>392</v>
      </c>
      <c r="G92" s="72">
        <v>0</v>
      </c>
      <c r="H92" s="72">
        <v>0</v>
      </c>
      <c r="I92" s="72">
        <v>0</v>
      </c>
      <c r="J92" s="72">
        <v>0</v>
      </c>
      <c r="K92" s="72">
        <v>0</v>
      </c>
      <c r="L92" s="72">
        <v>0</v>
      </c>
      <c r="M92" s="72">
        <v>0</v>
      </c>
      <c r="N92" s="71">
        <v>0</v>
      </c>
      <c r="O92" s="105">
        <v>0</v>
      </c>
    </row>
    <row r="93" spans="2:15" s="1" customFormat="1" x14ac:dyDescent="0.25">
      <c r="B93" s="5" t="s">
        <v>393</v>
      </c>
      <c r="G93" s="72">
        <v>0</v>
      </c>
      <c r="H93" s="72">
        <v>0</v>
      </c>
      <c r="I93" s="72">
        <v>0</v>
      </c>
      <c r="J93" s="72">
        <v>0</v>
      </c>
      <c r="K93" s="72">
        <v>0</v>
      </c>
      <c r="L93" s="72">
        <v>0</v>
      </c>
      <c r="M93" s="72">
        <v>0</v>
      </c>
      <c r="N93" s="72">
        <v>0</v>
      </c>
      <c r="O93" s="107">
        <v>0</v>
      </c>
    </row>
    <row r="94" spans="2:15" s="1" customFormat="1" x14ac:dyDescent="0.25">
      <c r="B94" s="50" t="s">
        <v>394</v>
      </c>
      <c r="O94" s="6"/>
    </row>
    <row r="95" spans="2:15" s="1" customFormat="1" ht="3" customHeight="1" x14ac:dyDescent="0.25">
      <c r="B95" s="14"/>
      <c r="G95" s="21"/>
      <c r="H95" s="21"/>
      <c r="I95" s="21"/>
      <c r="J95" s="21"/>
      <c r="K95" s="21"/>
      <c r="L95" s="21"/>
      <c r="M95" s="21"/>
      <c r="N95" s="21"/>
      <c r="O95" s="33"/>
    </row>
    <row r="96" spans="2:15" s="1" customFormat="1" x14ac:dyDescent="0.25">
      <c r="B96" s="34" t="s">
        <v>389</v>
      </c>
      <c r="E96"/>
      <c r="G96" s="310">
        <f t="shared" ref="G96:O96" si="4">SUM(G97:G132)</f>
        <v>0</v>
      </c>
      <c r="H96" s="310">
        <f t="shared" si="4"/>
        <v>0</v>
      </c>
      <c r="I96" s="310">
        <f t="shared" si="4"/>
        <v>0</v>
      </c>
      <c r="J96" s="310">
        <f t="shared" si="4"/>
        <v>0</v>
      </c>
      <c r="K96" s="310">
        <f t="shared" si="4"/>
        <v>0</v>
      </c>
      <c r="L96" s="310">
        <f t="shared" si="4"/>
        <v>0</v>
      </c>
      <c r="M96" s="310">
        <f t="shared" si="4"/>
        <v>0</v>
      </c>
      <c r="N96" s="310">
        <f t="shared" si="4"/>
        <v>0</v>
      </c>
      <c r="O96" s="311">
        <f t="shared" si="4"/>
        <v>0</v>
      </c>
    </row>
    <row r="97" spans="2:15" s="1" customFormat="1" x14ac:dyDescent="0.25">
      <c r="B97" s="335">
        <f t="shared" ref="B97:B132" si="5">B53</f>
        <v>0</v>
      </c>
      <c r="G97" s="70">
        <v>0</v>
      </c>
      <c r="H97" s="70">
        <v>0</v>
      </c>
      <c r="I97" s="70">
        <v>0</v>
      </c>
      <c r="J97" s="70">
        <v>0</v>
      </c>
      <c r="K97" s="70">
        <v>0</v>
      </c>
      <c r="L97" s="70">
        <v>0</v>
      </c>
      <c r="M97" s="70">
        <v>0</v>
      </c>
      <c r="N97" s="70">
        <v>0</v>
      </c>
      <c r="O97" s="103">
        <v>0</v>
      </c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6">
        <f t="shared" si="5"/>
        <v>0</v>
      </c>
      <c r="G131" s="71"/>
      <c r="H131" s="71"/>
      <c r="I131" s="71"/>
      <c r="J131" s="71"/>
      <c r="K131" s="71"/>
      <c r="L131" s="71"/>
      <c r="M131" s="71"/>
      <c r="N131" s="71"/>
      <c r="O131" s="105"/>
    </row>
    <row r="132" spans="2:15" s="1" customFormat="1" x14ac:dyDescent="0.25">
      <c r="B132" s="337">
        <f t="shared" si="5"/>
        <v>0</v>
      </c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395</v>
      </c>
      <c r="E133"/>
      <c r="G133" s="72">
        <v>0</v>
      </c>
      <c r="H133" s="72">
        <v>0</v>
      </c>
      <c r="I133" s="72">
        <v>0</v>
      </c>
      <c r="J133" s="72">
        <v>0</v>
      </c>
      <c r="K133" s="72">
        <v>0</v>
      </c>
      <c r="L133" s="72">
        <v>0</v>
      </c>
      <c r="M133" s="72">
        <v>0</v>
      </c>
      <c r="N133" s="71">
        <v>0</v>
      </c>
      <c r="O133" s="105">
        <v>0</v>
      </c>
    </row>
    <row r="134" spans="2:15" s="1" customFormat="1" x14ac:dyDescent="0.25">
      <c r="B134" s="5" t="s">
        <v>396</v>
      </c>
      <c r="G134" s="72">
        <v>0</v>
      </c>
      <c r="H134" s="72">
        <v>0</v>
      </c>
      <c r="I134" s="72">
        <v>0</v>
      </c>
      <c r="J134" s="72">
        <v>0</v>
      </c>
      <c r="K134" s="72">
        <v>0</v>
      </c>
      <c r="L134" s="72">
        <v>0</v>
      </c>
      <c r="M134" s="72">
        <v>0</v>
      </c>
      <c r="N134" s="71">
        <v>0</v>
      </c>
      <c r="O134" s="105">
        <v>0</v>
      </c>
    </row>
    <row r="135" spans="2:15" s="1" customFormat="1" x14ac:dyDescent="0.25">
      <c r="B135" s="5" t="s">
        <v>397</v>
      </c>
      <c r="G135" s="72">
        <v>0</v>
      </c>
      <c r="H135" s="72">
        <v>0</v>
      </c>
      <c r="I135" s="72">
        <v>0</v>
      </c>
      <c r="J135" s="72">
        <v>0</v>
      </c>
      <c r="K135" s="72">
        <v>0</v>
      </c>
      <c r="L135" s="72">
        <v>0</v>
      </c>
      <c r="M135" s="72">
        <v>0</v>
      </c>
      <c r="N135" s="71">
        <v>0</v>
      </c>
      <c r="O135" s="105">
        <v>0</v>
      </c>
    </row>
    <row r="136" spans="2:15" s="1" customFormat="1" x14ac:dyDescent="0.25">
      <c r="B136" s="5" t="s">
        <v>398</v>
      </c>
      <c r="G136" s="72">
        <v>0</v>
      </c>
      <c r="H136" s="72">
        <v>0</v>
      </c>
      <c r="I136" s="72">
        <v>0</v>
      </c>
      <c r="J136" s="72">
        <v>0</v>
      </c>
      <c r="K136" s="72">
        <v>0</v>
      </c>
      <c r="L136" s="72">
        <v>0</v>
      </c>
      <c r="M136" s="72">
        <v>0</v>
      </c>
      <c r="N136" s="71">
        <v>0</v>
      </c>
      <c r="O136" s="105">
        <v>0</v>
      </c>
    </row>
    <row r="137" spans="2:15" s="1" customFormat="1" x14ac:dyDescent="0.25">
      <c r="B137" s="5" t="s">
        <v>399</v>
      </c>
      <c r="G137" s="72">
        <v>0</v>
      </c>
      <c r="H137" s="72">
        <v>0</v>
      </c>
      <c r="I137" s="72">
        <v>0</v>
      </c>
      <c r="J137" s="72">
        <v>0</v>
      </c>
      <c r="K137" s="72">
        <v>0</v>
      </c>
      <c r="L137" s="72">
        <v>0</v>
      </c>
      <c r="M137" s="72">
        <v>0</v>
      </c>
      <c r="N137" s="71">
        <v>0</v>
      </c>
      <c r="O137" s="105">
        <v>0</v>
      </c>
    </row>
    <row r="138" spans="2:15" s="1" customFormat="1" x14ac:dyDescent="0.25">
      <c r="B138" s="5" t="s">
        <v>400</v>
      </c>
      <c r="G138" s="72">
        <v>0</v>
      </c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71">
        <v>0</v>
      </c>
      <c r="O138" s="105">
        <v>0</v>
      </c>
    </row>
    <row r="139" spans="2:15" s="1" customFormat="1" x14ac:dyDescent="0.25">
      <c r="B139" s="5" t="s">
        <v>401</v>
      </c>
      <c r="G139" s="72">
        <v>0</v>
      </c>
      <c r="H139" s="72">
        <v>0</v>
      </c>
      <c r="I139" s="72">
        <v>0</v>
      </c>
      <c r="J139" s="72">
        <v>0</v>
      </c>
      <c r="K139" s="72">
        <v>0</v>
      </c>
      <c r="L139" s="72">
        <v>0</v>
      </c>
      <c r="M139" s="72">
        <v>0</v>
      </c>
      <c r="N139" s="72">
        <v>0</v>
      </c>
      <c r="O139" s="107">
        <v>0</v>
      </c>
    </row>
    <row r="140" spans="2:15" s="1" customFormat="1" x14ac:dyDescent="0.25">
      <c r="B140" s="50" t="s">
        <v>72</v>
      </c>
      <c r="G140" s="21"/>
      <c r="H140" s="21"/>
      <c r="I140" s="21"/>
      <c r="J140" s="21"/>
      <c r="K140" s="21"/>
      <c r="L140" s="21"/>
      <c r="M140" s="21"/>
      <c r="N140" s="21"/>
      <c r="O140" s="33"/>
    </row>
    <row r="141" spans="2:15" s="1" customFormat="1" x14ac:dyDescent="0.25">
      <c r="B141" s="338"/>
      <c r="G141" s="70">
        <v>0</v>
      </c>
      <c r="H141" s="70">
        <v>0</v>
      </c>
      <c r="I141" s="70">
        <v>0</v>
      </c>
      <c r="J141" s="70">
        <v>0</v>
      </c>
      <c r="K141" s="70">
        <v>0</v>
      </c>
      <c r="L141" s="70">
        <v>0</v>
      </c>
      <c r="M141" s="70">
        <v>0</v>
      </c>
      <c r="N141" s="70">
        <v>0</v>
      </c>
      <c r="O141" s="103">
        <v>0</v>
      </c>
    </row>
    <row r="142" spans="2:15" s="1" customFormat="1" x14ac:dyDescent="0.25">
      <c r="B142" s="313"/>
      <c r="G142" s="71">
        <v>0</v>
      </c>
      <c r="H142" s="71">
        <v>0</v>
      </c>
      <c r="I142" s="71">
        <v>0</v>
      </c>
      <c r="J142" s="71">
        <v>0</v>
      </c>
      <c r="K142" s="71">
        <v>0</v>
      </c>
      <c r="L142" s="71">
        <v>0</v>
      </c>
      <c r="M142" s="71">
        <v>0</v>
      </c>
      <c r="N142" s="72">
        <v>0</v>
      </c>
      <c r="O142" s="107">
        <v>0</v>
      </c>
    </row>
    <row r="143" spans="2:15" s="1" customFormat="1" x14ac:dyDescent="0.25">
      <c r="B143" s="45"/>
      <c r="G143" s="21"/>
      <c r="H143" s="21"/>
      <c r="I143" s="21"/>
      <c r="J143" s="21"/>
      <c r="K143" s="21"/>
      <c r="L143" s="21"/>
      <c r="M143" s="21"/>
      <c r="N143" s="21"/>
      <c r="O143" s="33"/>
    </row>
    <row r="144" spans="2:15" s="1" customFormat="1" x14ac:dyDescent="0.25">
      <c r="B144" s="31" t="s">
        <v>402</v>
      </c>
      <c r="G144" s="21"/>
      <c r="H144" s="21"/>
      <c r="I144" s="21"/>
      <c r="J144" s="21"/>
      <c r="K144" s="21"/>
      <c r="L144" s="21"/>
      <c r="M144" s="21"/>
      <c r="N144" s="21"/>
      <c r="O144" s="33"/>
    </row>
    <row r="145" spans="1:16" s="1" customFormat="1" ht="7.9" customHeight="1" x14ac:dyDescent="0.25">
      <c r="B145" s="31"/>
      <c r="G145" s="21"/>
      <c r="H145" s="21"/>
      <c r="I145" s="21"/>
      <c r="J145" s="21"/>
      <c r="K145" s="21"/>
      <c r="L145" s="21"/>
      <c r="M145" s="21"/>
      <c r="N145" s="21"/>
      <c r="O145" s="33"/>
    </row>
    <row r="146" spans="1:16" s="1" customFormat="1" x14ac:dyDescent="0.25">
      <c r="B146" s="32" t="s">
        <v>466</v>
      </c>
      <c r="G146" s="21"/>
      <c r="H146" s="21"/>
      <c r="I146" s="21"/>
      <c r="J146" s="21"/>
      <c r="K146" s="21"/>
      <c r="L146" s="21"/>
      <c r="M146" s="21"/>
      <c r="N146" s="21"/>
      <c r="O146" s="33"/>
    </row>
    <row r="147" spans="1:16" s="1" customFormat="1" x14ac:dyDescent="0.25">
      <c r="B147" s="34" t="s">
        <v>491</v>
      </c>
      <c r="G147" s="70"/>
      <c r="H147" s="70"/>
      <c r="I147" s="70"/>
      <c r="J147" s="70"/>
      <c r="K147" s="70"/>
      <c r="L147" s="70"/>
      <c r="M147" s="70"/>
      <c r="N147" s="70"/>
      <c r="O147" s="103"/>
    </row>
    <row r="148" spans="1:16" s="1" customFormat="1" x14ac:dyDescent="0.25">
      <c r="B148" s="34" t="s">
        <v>492</v>
      </c>
      <c r="G148" s="70"/>
      <c r="H148" s="70"/>
      <c r="I148" s="70"/>
      <c r="J148" s="70"/>
      <c r="K148" s="70"/>
      <c r="L148" s="70"/>
      <c r="M148" s="70"/>
      <c r="N148" s="188"/>
      <c r="O148" s="189"/>
    </row>
    <row r="149" spans="1:16" s="1" customFormat="1" ht="4.9000000000000004" customHeight="1" x14ac:dyDescent="0.25">
      <c r="B149" s="34"/>
      <c r="G149" s="21"/>
      <c r="H149" s="21"/>
      <c r="I149" s="21"/>
      <c r="J149" s="21"/>
      <c r="K149" s="21"/>
      <c r="L149" s="21"/>
      <c r="M149" s="21"/>
      <c r="N149" s="21"/>
      <c r="O149" s="33"/>
    </row>
    <row r="150" spans="1:16" s="1" customFormat="1" x14ac:dyDescent="0.25">
      <c r="B150" s="32" t="s">
        <v>472</v>
      </c>
      <c r="G150" s="21"/>
      <c r="H150" s="21"/>
      <c r="I150" s="21"/>
      <c r="J150" s="21"/>
      <c r="K150" s="21"/>
      <c r="L150" s="21"/>
      <c r="M150" s="21"/>
      <c r="N150" s="21"/>
      <c r="O150" s="33"/>
    </row>
    <row r="151" spans="1:16" s="1" customFormat="1" x14ac:dyDescent="0.25">
      <c r="B151" s="34" t="s">
        <v>491</v>
      </c>
      <c r="G151" s="70"/>
      <c r="H151" s="70"/>
      <c r="I151" s="70"/>
      <c r="J151" s="70"/>
      <c r="K151" s="70"/>
      <c r="L151" s="70"/>
      <c r="M151" s="70"/>
      <c r="N151" s="70"/>
      <c r="O151" s="103"/>
    </row>
    <row r="152" spans="1:16" s="1" customFormat="1" x14ac:dyDescent="0.25">
      <c r="B152" s="34" t="s">
        <v>492</v>
      </c>
      <c r="G152" s="70"/>
      <c r="H152" s="70"/>
      <c r="I152" s="70"/>
      <c r="J152" s="70"/>
      <c r="K152" s="70"/>
      <c r="L152" s="70"/>
      <c r="M152" s="70"/>
      <c r="N152" s="188"/>
      <c r="O152" s="189"/>
    </row>
    <row r="153" spans="1:16" s="1" customFormat="1" x14ac:dyDescent="0.25">
      <c r="B153" s="108"/>
      <c r="C153" s="26"/>
      <c r="D153" s="26"/>
      <c r="E153" s="26"/>
      <c r="F153" s="26"/>
      <c r="G153" s="109"/>
      <c r="H153" s="109"/>
      <c r="I153" s="109"/>
      <c r="J153" s="109"/>
      <c r="K153" s="109"/>
      <c r="L153" s="109"/>
      <c r="M153" s="109"/>
      <c r="N153" s="109"/>
      <c r="O153" s="110"/>
    </row>
    <row r="154" spans="1:16" s="1" customFormat="1" x14ac:dyDescent="0.25">
      <c r="B154" s="114"/>
      <c r="C154" s="28"/>
      <c r="D154" s="28"/>
      <c r="E154" s="28"/>
      <c r="F154" s="28"/>
      <c r="G154" s="114"/>
      <c r="H154" s="114"/>
      <c r="I154" s="114"/>
      <c r="J154" s="114"/>
      <c r="K154" s="114"/>
      <c r="L154" s="114"/>
      <c r="M154" s="114"/>
      <c r="N154" s="114"/>
      <c r="O154" s="114"/>
    </row>
    <row r="155" spans="1:16" x14ac:dyDescent="0.25">
      <c r="A155" t="s">
        <v>357</v>
      </c>
      <c r="B155" t="s">
        <v>357</v>
      </c>
      <c r="C155" t="s">
        <v>357</v>
      </c>
      <c r="D155" t="s">
        <v>357</v>
      </c>
      <c r="E155" t="s">
        <v>357</v>
      </c>
      <c r="F155" t="s">
        <v>357</v>
      </c>
      <c r="G155" t="s">
        <v>357</v>
      </c>
      <c r="H155" t="s">
        <v>357</v>
      </c>
      <c r="I155" t="s">
        <v>357</v>
      </c>
      <c r="J155" t="s">
        <v>357</v>
      </c>
      <c r="K155" t="s">
        <v>357</v>
      </c>
      <c r="L155" t="s">
        <v>357</v>
      </c>
      <c r="M155" t="s">
        <v>357</v>
      </c>
      <c r="N155" t="s">
        <v>357</v>
      </c>
      <c r="O155" t="s">
        <v>357</v>
      </c>
      <c r="P155" t="s">
        <v>357</v>
      </c>
    </row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3:B88" xr:uid="{00000000-0002-0000-2500-000000000000}">
      <formula1>Municípios</formula1>
    </dataValidation>
  </dataValidations>
  <pageMargins left="0.7" right="0.7" top="0.75" bottom="0.75" header="0.3" footer="0.3"/>
  <pageSetup paperSize="9" scale="35" fitToHeight="0" orientation="portrait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tabColor theme="9"/>
    <pageSetUpPr fitToPage="1"/>
  </sheetPr>
  <dimension ref="A2:P155"/>
  <sheetViews>
    <sheetView showGridLines="0" zoomScale="85" zoomScaleNormal="85" workbookViewId="0">
      <pane ySplit="3" topLeftCell="A133" activePane="bottomLeft" state="frozen"/>
      <selection activeCell="C157" sqref="C157"/>
      <selection pane="bottomLeft" activeCell="B2" sqref="B2:C2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2" spans="2:15" s="2" customFormat="1" ht="30" customHeight="1" x14ac:dyDescent="0.25">
      <c r="B2" s="285" t="s">
        <v>441</v>
      </c>
      <c r="C2" s="284"/>
      <c r="D2" s="389" t="s">
        <v>442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70"/>
    </row>
    <row r="4" spans="2:15" ht="30" customHeight="1" x14ac:dyDescent="0.25">
      <c r="B4" s="393" t="s">
        <v>443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77"/>
    </row>
    <row r="5" spans="2:15" ht="16.149999999999999" customHeight="1" x14ac:dyDescent="0.25">
      <c r="B5" s="37" t="s">
        <v>444</v>
      </c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3"/>
    </row>
    <row r="6" spans="2:15" ht="16.149999999999999" customHeight="1" x14ac:dyDescent="0.25">
      <c r="B6" s="38" t="s">
        <v>445</v>
      </c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2:15" ht="16.149999999999999" customHeight="1" x14ac:dyDescent="0.25">
      <c r="B7" s="39"/>
      <c r="C7" s="4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2:15" x14ac:dyDescent="0.25">
      <c r="B8" s="390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75"/>
    </row>
    <row r="9" spans="2:15" x14ac:dyDescent="0.25">
      <c r="B9" s="392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75"/>
    </row>
    <row r="10" spans="2:15" x14ac:dyDescent="0.25">
      <c r="B10" s="392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75"/>
    </row>
    <row r="11" spans="2:15" x14ac:dyDescent="0.25">
      <c r="B11" s="392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75"/>
    </row>
    <row r="12" spans="2:15" x14ac:dyDescent="0.25">
      <c r="B12" s="392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75"/>
    </row>
    <row r="13" spans="2:15" x14ac:dyDescent="0.25"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75"/>
    </row>
    <row r="14" spans="2:15" x14ac:dyDescent="0.25">
      <c r="B14" s="392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75"/>
    </row>
    <row r="15" spans="2:15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7" spans="2:15" ht="30" customHeight="1" x14ac:dyDescent="0.25">
      <c r="B17" s="29" t="s">
        <v>446</v>
      </c>
      <c r="C17" s="18" t="s">
        <v>447</v>
      </c>
      <c r="D17" s="18"/>
      <c r="E17" s="18" t="s">
        <v>448</v>
      </c>
      <c r="F17" s="30"/>
      <c r="G17" s="306">
        <v>2023</v>
      </c>
      <c r="H17" s="306">
        <f t="shared" ref="H17:N17" si="0">+G17+1</f>
        <v>2024</v>
      </c>
      <c r="I17" s="306">
        <f t="shared" si="0"/>
        <v>2025</v>
      </c>
      <c r="J17" s="306">
        <f t="shared" si="0"/>
        <v>2026</v>
      </c>
      <c r="K17" s="306">
        <f t="shared" si="0"/>
        <v>2027</v>
      </c>
      <c r="L17" s="306">
        <f t="shared" si="0"/>
        <v>2028</v>
      </c>
      <c r="M17" s="306">
        <f t="shared" si="0"/>
        <v>2029</v>
      </c>
      <c r="N17" s="306">
        <f t="shared" si="0"/>
        <v>2030</v>
      </c>
      <c r="O17" s="302" t="s">
        <v>449</v>
      </c>
    </row>
    <row r="18" spans="2:15" x14ac:dyDescent="0.25">
      <c r="B18" s="24"/>
      <c r="O18" s="23"/>
    </row>
    <row r="19" spans="2:15" x14ac:dyDescent="0.25">
      <c r="B19" s="185"/>
      <c r="C19" s="179"/>
      <c r="D19" s="323"/>
      <c r="E19" s="180"/>
      <c r="F19" s="129"/>
      <c r="G19" s="324"/>
      <c r="H19" s="324"/>
      <c r="I19" s="324"/>
      <c r="J19" s="324"/>
      <c r="K19" s="324"/>
      <c r="L19" s="324"/>
      <c r="M19" s="325"/>
      <c r="N19" s="325"/>
      <c r="O19" s="326"/>
    </row>
    <row r="20" spans="2:15" x14ac:dyDescent="0.25">
      <c r="B20" s="186"/>
      <c r="C20" s="181"/>
      <c r="D20" s="327"/>
      <c r="E20" s="182"/>
      <c r="F20" s="130"/>
      <c r="G20" s="328"/>
      <c r="H20" s="329"/>
      <c r="I20" s="329"/>
      <c r="J20" s="329"/>
      <c r="K20" s="329"/>
      <c r="L20" s="329"/>
      <c r="M20" s="329"/>
      <c r="N20" s="329"/>
      <c r="O20" s="330"/>
    </row>
    <row r="21" spans="2:15" x14ac:dyDescent="0.25">
      <c r="B21" s="186"/>
      <c r="C21" s="181"/>
      <c r="D21" s="327"/>
      <c r="E21" s="182"/>
      <c r="F21" s="130"/>
      <c r="G21" s="328"/>
      <c r="H21" s="329"/>
      <c r="I21" s="329"/>
      <c r="J21" s="329"/>
      <c r="K21" s="329"/>
      <c r="L21" s="329"/>
      <c r="M21" s="329"/>
      <c r="N21" s="329"/>
      <c r="O21" s="330"/>
    </row>
    <row r="22" spans="2:15" x14ac:dyDescent="0.25">
      <c r="B22" s="186"/>
      <c r="C22" s="181"/>
      <c r="D22" s="327"/>
      <c r="E22" s="182"/>
      <c r="F22" s="130"/>
      <c r="G22" s="324"/>
      <c r="H22" s="329"/>
      <c r="I22" s="329"/>
      <c r="J22" s="329"/>
      <c r="K22" s="329"/>
      <c r="L22" s="329"/>
      <c r="M22" s="329"/>
      <c r="N22" s="329"/>
      <c r="O22" s="330"/>
    </row>
    <row r="23" spans="2:15" x14ac:dyDescent="0.25">
      <c r="B23" s="186"/>
      <c r="C23" s="181"/>
      <c r="D23" s="327"/>
      <c r="E23" s="182"/>
      <c r="F23" s="130"/>
      <c r="G23" s="328"/>
      <c r="H23" s="329"/>
      <c r="I23" s="329"/>
      <c r="J23" s="329"/>
      <c r="K23" s="329"/>
      <c r="L23" s="329"/>
      <c r="M23" s="329"/>
      <c r="N23" s="329"/>
      <c r="O23" s="330"/>
    </row>
    <row r="24" spans="2:15" x14ac:dyDescent="0.25">
      <c r="B24" s="186"/>
      <c r="C24" s="181"/>
      <c r="D24" s="327"/>
      <c r="E24" s="182"/>
      <c r="F24" s="130"/>
      <c r="G24" s="328"/>
      <c r="H24" s="329"/>
      <c r="I24" s="329"/>
      <c r="J24" s="329"/>
      <c r="K24" s="329"/>
      <c r="L24" s="329"/>
      <c r="M24" s="329"/>
      <c r="N24" s="329"/>
      <c r="O24" s="330"/>
    </row>
    <row r="25" spans="2:15" x14ac:dyDescent="0.25">
      <c r="B25" s="186"/>
      <c r="C25" s="181"/>
      <c r="D25" s="327"/>
      <c r="E25" s="182"/>
      <c r="F25" s="130"/>
      <c r="G25" s="328"/>
      <c r="H25" s="329"/>
      <c r="I25" s="329"/>
      <c r="J25" s="329"/>
      <c r="K25" s="329"/>
      <c r="L25" s="329"/>
      <c r="M25" s="329"/>
      <c r="N25" s="329"/>
      <c r="O25" s="330"/>
    </row>
    <row r="26" spans="2:15" x14ac:dyDescent="0.25">
      <c r="B26" s="186"/>
      <c r="C26" s="181"/>
      <c r="D26" s="327"/>
      <c r="E26" s="182"/>
      <c r="F26" s="130"/>
      <c r="G26" s="328"/>
      <c r="H26" s="329"/>
      <c r="I26" s="329"/>
      <c r="J26" s="329"/>
      <c r="K26" s="329"/>
      <c r="L26" s="329"/>
      <c r="M26" s="329"/>
      <c r="N26" s="329"/>
      <c r="O26" s="330"/>
    </row>
    <row r="27" spans="2:15" x14ac:dyDescent="0.25">
      <c r="B27" s="186"/>
      <c r="C27" s="181"/>
      <c r="D27" s="327"/>
      <c r="E27" s="182"/>
      <c r="F27" s="130"/>
      <c r="G27" s="328"/>
      <c r="H27" s="329"/>
      <c r="I27" s="329"/>
      <c r="J27" s="329"/>
      <c r="K27" s="329"/>
      <c r="L27" s="329"/>
      <c r="M27" s="329"/>
      <c r="N27" s="329"/>
      <c r="O27" s="330"/>
    </row>
    <row r="28" spans="2:15" x14ac:dyDescent="0.25">
      <c r="B28" s="186"/>
      <c r="C28" s="181"/>
      <c r="D28" s="327"/>
      <c r="E28" s="182"/>
      <c r="F28" s="130"/>
      <c r="G28" s="328"/>
      <c r="H28" s="329"/>
      <c r="I28" s="329"/>
      <c r="J28" s="329"/>
      <c r="K28" s="329"/>
      <c r="L28" s="329"/>
      <c r="M28" s="329"/>
      <c r="N28" s="329"/>
      <c r="O28" s="330"/>
    </row>
    <row r="29" spans="2:15" x14ac:dyDescent="0.25">
      <c r="B29" s="186"/>
      <c r="C29" s="181"/>
      <c r="D29" s="327"/>
      <c r="E29" s="182"/>
      <c r="F29" s="130"/>
      <c r="G29" s="328"/>
      <c r="H29" s="329"/>
      <c r="I29" s="329"/>
      <c r="J29" s="329"/>
      <c r="K29" s="329"/>
      <c r="L29" s="329"/>
      <c r="M29" s="329"/>
      <c r="N29" s="329"/>
      <c r="O29" s="330"/>
    </row>
    <row r="30" spans="2:15" x14ac:dyDescent="0.25">
      <c r="B30" s="186"/>
      <c r="C30" s="181"/>
      <c r="D30" s="327"/>
      <c r="E30" s="182"/>
      <c r="F30" s="130"/>
      <c r="G30" s="328"/>
      <c r="H30" s="329"/>
      <c r="I30" s="329"/>
      <c r="J30" s="329"/>
      <c r="K30" s="329"/>
      <c r="L30" s="329"/>
      <c r="M30" s="329"/>
      <c r="N30" s="329"/>
      <c r="O30" s="330"/>
    </row>
    <row r="31" spans="2:15" x14ac:dyDescent="0.25">
      <c r="B31" s="186"/>
      <c r="C31" s="181"/>
      <c r="D31" s="327"/>
      <c r="E31" s="182"/>
      <c r="F31" s="130"/>
      <c r="G31" s="328"/>
      <c r="H31" s="329"/>
      <c r="I31" s="329"/>
      <c r="J31" s="329"/>
      <c r="K31" s="329"/>
      <c r="L31" s="329"/>
      <c r="M31" s="329"/>
      <c r="N31" s="329"/>
      <c r="O31" s="330"/>
    </row>
    <row r="32" spans="2:15" x14ac:dyDescent="0.25">
      <c r="B32" s="186"/>
      <c r="C32" s="181"/>
      <c r="D32" s="327"/>
      <c r="E32" s="182"/>
      <c r="F32" s="130"/>
      <c r="G32" s="328"/>
      <c r="H32" s="329"/>
      <c r="I32" s="329"/>
      <c r="J32" s="329"/>
      <c r="K32" s="329"/>
      <c r="L32" s="329"/>
      <c r="M32" s="329"/>
      <c r="N32" s="329"/>
      <c r="O32" s="330"/>
    </row>
    <row r="33" spans="2:15" x14ac:dyDescent="0.25">
      <c r="B33" s="186"/>
      <c r="C33" s="181"/>
      <c r="D33" s="327"/>
      <c r="E33" s="182"/>
      <c r="F33" s="130"/>
      <c r="G33" s="328"/>
      <c r="H33" s="329"/>
      <c r="I33" s="329"/>
      <c r="J33" s="329"/>
      <c r="K33" s="329"/>
      <c r="L33" s="329"/>
      <c r="M33" s="329"/>
      <c r="N33" s="329"/>
      <c r="O33" s="330"/>
    </row>
    <row r="34" spans="2:15" x14ac:dyDescent="0.25">
      <c r="B34" s="186"/>
      <c r="C34" s="181"/>
      <c r="D34" s="327"/>
      <c r="E34" s="182"/>
      <c r="F34" s="130"/>
      <c r="G34" s="328"/>
      <c r="H34" s="329"/>
      <c r="I34" s="329"/>
      <c r="J34" s="329"/>
      <c r="K34" s="329"/>
      <c r="L34" s="329"/>
      <c r="M34" s="329"/>
      <c r="N34" s="329"/>
      <c r="O34" s="330"/>
    </row>
    <row r="35" spans="2:15" x14ac:dyDescent="0.25">
      <c r="B35" s="186"/>
      <c r="C35" s="181"/>
      <c r="D35" s="327"/>
      <c r="E35" s="182"/>
      <c r="F35" s="130"/>
      <c r="G35" s="328"/>
      <c r="H35" s="329"/>
      <c r="I35" s="329"/>
      <c r="J35" s="329"/>
      <c r="K35" s="329"/>
      <c r="L35" s="329"/>
      <c r="M35" s="329"/>
      <c r="N35" s="329"/>
      <c r="O35" s="330"/>
    </row>
    <row r="36" spans="2:15" x14ac:dyDescent="0.25">
      <c r="B36" s="186"/>
      <c r="C36" s="181"/>
      <c r="D36" s="327"/>
      <c r="E36" s="182"/>
      <c r="F36" s="130"/>
      <c r="G36" s="328"/>
      <c r="H36" s="329"/>
      <c r="I36" s="329"/>
      <c r="J36" s="329"/>
      <c r="K36" s="329"/>
      <c r="L36" s="329"/>
      <c r="M36" s="329"/>
      <c r="N36" s="329"/>
      <c r="O36" s="330"/>
    </row>
    <row r="37" spans="2:15" x14ac:dyDescent="0.25">
      <c r="B37" s="186"/>
      <c r="C37" s="181"/>
      <c r="D37" s="327"/>
      <c r="E37" s="182"/>
      <c r="F37" s="130"/>
      <c r="G37" s="328"/>
      <c r="H37" s="329"/>
      <c r="I37" s="329"/>
      <c r="J37" s="329"/>
      <c r="K37" s="329"/>
      <c r="L37" s="329"/>
      <c r="M37" s="329"/>
      <c r="N37" s="329"/>
      <c r="O37" s="330"/>
    </row>
    <row r="38" spans="2:15" x14ac:dyDescent="0.25">
      <c r="B38" s="186"/>
      <c r="C38" s="181"/>
      <c r="D38" s="327"/>
      <c r="E38" s="182"/>
      <c r="F38" s="130"/>
      <c r="G38" s="328"/>
      <c r="H38" s="329"/>
      <c r="I38" s="329"/>
      <c r="J38" s="329"/>
      <c r="K38" s="329"/>
      <c r="L38" s="329"/>
      <c r="M38" s="329"/>
      <c r="N38" s="329"/>
      <c r="O38" s="330"/>
    </row>
    <row r="39" spans="2:15" x14ac:dyDescent="0.25">
      <c r="B39" s="186"/>
      <c r="C39" s="181"/>
      <c r="D39" s="327"/>
      <c r="E39" s="182"/>
      <c r="F39" s="130"/>
      <c r="G39" s="328"/>
      <c r="H39" s="329"/>
      <c r="I39" s="329"/>
      <c r="J39" s="329"/>
      <c r="K39" s="329"/>
      <c r="L39" s="329"/>
      <c r="M39" s="329"/>
      <c r="N39" s="329"/>
      <c r="O39" s="330"/>
    </row>
    <row r="40" spans="2:15" x14ac:dyDescent="0.25">
      <c r="B40" s="186"/>
      <c r="C40" s="181"/>
      <c r="D40" s="327"/>
      <c r="E40" s="182"/>
      <c r="F40" s="130"/>
      <c r="G40" s="328"/>
      <c r="H40" s="329"/>
      <c r="I40" s="329"/>
      <c r="J40" s="329"/>
      <c r="K40" s="329"/>
      <c r="L40" s="329"/>
      <c r="M40" s="329"/>
      <c r="N40" s="329"/>
      <c r="O40" s="330"/>
    </row>
    <row r="41" spans="2:15" x14ac:dyDescent="0.25">
      <c r="B41" s="186"/>
      <c r="C41" s="181"/>
      <c r="D41" s="327"/>
      <c r="E41" s="182"/>
      <c r="F41" s="130"/>
      <c r="G41" s="328"/>
      <c r="H41" s="329"/>
      <c r="I41" s="329"/>
      <c r="J41" s="329"/>
      <c r="K41" s="329"/>
      <c r="L41" s="329"/>
      <c r="M41" s="329"/>
      <c r="N41" s="329"/>
      <c r="O41" s="330"/>
    </row>
    <row r="42" spans="2:15" x14ac:dyDescent="0.25">
      <c r="B42" s="186"/>
      <c r="C42" s="181"/>
      <c r="D42" s="327"/>
      <c r="E42" s="182"/>
      <c r="F42" s="130"/>
      <c r="G42" s="328"/>
      <c r="H42" s="329"/>
      <c r="I42" s="329"/>
      <c r="J42" s="329"/>
      <c r="K42" s="329"/>
      <c r="L42" s="329"/>
      <c r="M42" s="329"/>
      <c r="N42" s="329"/>
      <c r="O42" s="330"/>
    </row>
    <row r="43" spans="2:15" x14ac:dyDescent="0.25">
      <c r="B43" s="187"/>
      <c r="C43" s="183"/>
      <c r="D43" s="331"/>
      <c r="E43" s="184"/>
      <c r="F43" s="131"/>
      <c r="G43" s="332"/>
      <c r="H43" s="333"/>
      <c r="I43" s="333"/>
      <c r="J43" s="333"/>
      <c r="K43" s="333"/>
      <c r="L43" s="333"/>
      <c r="M43" s="333"/>
      <c r="N43" s="333"/>
      <c r="O43" s="334"/>
    </row>
    <row r="46" spans="2:15" ht="27" customHeight="1" x14ac:dyDescent="0.25">
      <c r="B46" s="29" t="s">
        <v>450</v>
      </c>
      <c r="C46" s="43"/>
      <c r="D46" s="43"/>
      <c r="E46" s="30"/>
      <c r="F46" s="30"/>
      <c r="G46" s="306"/>
      <c r="H46" s="306"/>
      <c r="I46" s="306"/>
      <c r="J46" s="306"/>
      <c r="K46" s="306"/>
      <c r="L46" s="306"/>
      <c r="M46" s="306"/>
      <c r="N46" s="306"/>
      <c r="O46" s="307"/>
    </row>
    <row r="47" spans="2:15" ht="4.9000000000000004" customHeight="1" x14ac:dyDescent="0.25">
      <c r="B47" s="24"/>
      <c r="O47" s="23"/>
    </row>
    <row r="48" spans="2:15" s="1" customFormat="1" ht="30" customHeight="1" x14ac:dyDescent="0.25">
      <c r="B48" s="4" t="s">
        <v>451</v>
      </c>
      <c r="C48" s="132"/>
      <c r="D48" s="132"/>
      <c r="E48" s="132"/>
      <c r="F48" s="132"/>
      <c r="G48" s="306">
        <v>2023</v>
      </c>
      <c r="H48" s="306">
        <f t="shared" ref="H48:N48" si="1">+G48+1</f>
        <v>2024</v>
      </c>
      <c r="I48" s="306">
        <f t="shared" si="1"/>
        <v>2025</v>
      </c>
      <c r="J48" s="306">
        <f t="shared" si="1"/>
        <v>2026</v>
      </c>
      <c r="K48" s="306">
        <f t="shared" si="1"/>
        <v>2027</v>
      </c>
      <c r="L48" s="306">
        <f t="shared" si="1"/>
        <v>2028</v>
      </c>
      <c r="M48" s="306">
        <f t="shared" si="1"/>
        <v>2029</v>
      </c>
      <c r="N48" s="306">
        <f t="shared" si="1"/>
        <v>2030</v>
      </c>
      <c r="O48" s="302" t="s">
        <v>449</v>
      </c>
    </row>
    <row r="49" spans="2:15" s="1" customFormat="1" ht="4.9000000000000004" customHeight="1" x14ac:dyDescent="0.25">
      <c r="B49" s="17"/>
      <c r="O49" s="6"/>
    </row>
    <row r="50" spans="2:15" s="1" customFormat="1" x14ac:dyDescent="0.25">
      <c r="B50" s="31" t="s">
        <v>388</v>
      </c>
      <c r="G50" s="310">
        <f t="shared" ref="G50:O50" si="2">SUM(G53:G88)</f>
        <v>0</v>
      </c>
      <c r="H50" s="310">
        <f t="shared" si="2"/>
        <v>0</v>
      </c>
      <c r="I50" s="310">
        <f t="shared" si="2"/>
        <v>0</v>
      </c>
      <c r="J50" s="310">
        <f t="shared" si="2"/>
        <v>0</v>
      </c>
      <c r="K50" s="310">
        <f t="shared" si="2"/>
        <v>0</v>
      </c>
      <c r="L50" s="310">
        <f t="shared" si="2"/>
        <v>0</v>
      </c>
      <c r="M50" s="310">
        <f t="shared" si="2"/>
        <v>0</v>
      </c>
      <c r="N50" s="310">
        <f t="shared" si="2"/>
        <v>0</v>
      </c>
      <c r="O50" s="311">
        <f t="shared" si="2"/>
        <v>0</v>
      </c>
    </row>
    <row r="51" spans="2:15" s="1" customFormat="1" ht="3" customHeight="1" x14ac:dyDescent="0.25">
      <c r="B51" s="14"/>
      <c r="G51" s="21"/>
      <c r="H51" s="21"/>
      <c r="I51" s="21"/>
      <c r="J51" s="21"/>
      <c r="K51" s="21"/>
      <c r="L51" s="21"/>
      <c r="M51" s="21"/>
      <c r="N51" s="21"/>
      <c r="O51" s="33"/>
    </row>
    <row r="52" spans="2:15" s="1" customFormat="1" x14ac:dyDescent="0.25">
      <c r="B52" s="5" t="s">
        <v>389</v>
      </c>
      <c r="G52"/>
      <c r="N52" s="21"/>
      <c r="O52" s="33"/>
    </row>
    <row r="53" spans="2:15" s="1" customFormat="1" x14ac:dyDescent="0.25">
      <c r="B53" s="102"/>
      <c r="G53" s="70"/>
      <c r="H53" s="70"/>
      <c r="I53" s="70"/>
      <c r="J53" s="70"/>
      <c r="K53" s="70"/>
      <c r="L53" s="70"/>
      <c r="M53" s="70"/>
      <c r="N53" s="70"/>
      <c r="O53" s="103"/>
    </row>
    <row r="54" spans="2:15" s="1" customFormat="1" x14ac:dyDescent="0.25">
      <c r="B54" s="104"/>
      <c r="G54" s="70"/>
      <c r="H54" s="71"/>
      <c r="I54" s="71"/>
      <c r="J54" s="71"/>
      <c r="K54" s="71"/>
      <c r="L54" s="71"/>
      <c r="M54" s="71"/>
      <c r="N54" s="71"/>
      <c r="O54" s="105"/>
    </row>
    <row r="55" spans="2:15" s="1" customFormat="1" x14ac:dyDescent="0.25">
      <c r="B55" s="104"/>
      <c r="G55" s="70"/>
      <c r="H55" s="71"/>
      <c r="I55" s="71"/>
      <c r="J55" s="71"/>
      <c r="K55" s="71"/>
      <c r="L55" s="71"/>
      <c r="M55" s="71"/>
      <c r="N55" s="71"/>
      <c r="O55" s="105"/>
    </row>
    <row r="56" spans="2:15" s="1" customFormat="1" x14ac:dyDescent="0.25">
      <c r="B56" s="104"/>
      <c r="G56" s="70"/>
      <c r="H56" s="71"/>
      <c r="I56" s="71"/>
      <c r="J56" s="71"/>
      <c r="K56" s="71"/>
      <c r="L56" s="71"/>
      <c r="M56" s="71"/>
      <c r="N56" s="71"/>
      <c r="O56" s="105"/>
    </row>
    <row r="57" spans="2:15" s="1" customFormat="1" x14ac:dyDescent="0.25">
      <c r="B57" s="104"/>
      <c r="G57" s="70"/>
      <c r="H57" s="71"/>
      <c r="I57" s="71"/>
      <c r="J57" s="71"/>
      <c r="K57" s="71"/>
      <c r="L57" s="71"/>
      <c r="M57" s="71"/>
      <c r="N57" s="71"/>
      <c r="O57" s="105"/>
    </row>
    <row r="58" spans="2:15" s="1" customFormat="1" x14ac:dyDescent="0.25">
      <c r="B58" s="104"/>
      <c r="G58" s="70"/>
      <c r="H58" s="71"/>
      <c r="I58" s="71"/>
      <c r="J58" s="71"/>
      <c r="K58" s="71"/>
      <c r="L58" s="71"/>
      <c r="M58" s="71"/>
      <c r="N58" s="71"/>
      <c r="O58" s="105"/>
    </row>
    <row r="59" spans="2:15" s="1" customFormat="1" x14ac:dyDescent="0.25">
      <c r="B59" s="104"/>
      <c r="G59" s="70"/>
      <c r="H59" s="71"/>
      <c r="I59" s="71"/>
      <c r="J59" s="71"/>
      <c r="K59" s="71"/>
      <c r="L59" s="71"/>
      <c r="M59" s="71"/>
      <c r="N59" s="71"/>
      <c r="O59" s="105"/>
    </row>
    <row r="60" spans="2:15" s="1" customFormat="1" x14ac:dyDescent="0.25">
      <c r="B60" s="104"/>
      <c r="G60" s="70"/>
      <c r="H60" s="71"/>
      <c r="I60" s="71"/>
      <c r="J60" s="71"/>
      <c r="K60" s="71"/>
      <c r="L60" s="71"/>
      <c r="M60" s="71"/>
      <c r="N60" s="71"/>
      <c r="O60" s="105"/>
    </row>
    <row r="61" spans="2:15" s="1" customFormat="1" x14ac:dyDescent="0.25">
      <c r="B61" s="104"/>
      <c r="G61" s="70"/>
      <c r="H61" s="71"/>
      <c r="I61" s="71"/>
      <c r="J61" s="71"/>
      <c r="K61" s="71"/>
      <c r="L61" s="71"/>
      <c r="M61" s="71"/>
      <c r="N61" s="71"/>
      <c r="O61" s="105"/>
    </row>
    <row r="62" spans="2:15" s="1" customFormat="1" x14ac:dyDescent="0.25">
      <c r="B62" s="104"/>
      <c r="G62" s="70"/>
      <c r="H62" s="71"/>
      <c r="I62" s="71"/>
      <c r="J62" s="71"/>
      <c r="K62" s="71"/>
      <c r="L62" s="71"/>
      <c r="M62" s="71"/>
      <c r="N62" s="71"/>
      <c r="O62" s="105"/>
    </row>
    <row r="63" spans="2:15" s="1" customFormat="1" x14ac:dyDescent="0.25">
      <c r="B63" s="104"/>
      <c r="G63" s="70"/>
      <c r="H63" s="71"/>
      <c r="I63" s="71"/>
      <c r="J63" s="71"/>
      <c r="K63" s="71"/>
      <c r="L63" s="71"/>
      <c r="M63" s="71"/>
      <c r="N63" s="71"/>
      <c r="O63" s="105"/>
    </row>
    <row r="64" spans="2:15" s="1" customFormat="1" x14ac:dyDescent="0.25">
      <c r="B64" s="104"/>
      <c r="G64" s="70"/>
      <c r="H64" s="71"/>
      <c r="I64" s="71"/>
      <c r="J64" s="71"/>
      <c r="K64" s="71"/>
      <c r="L64" s="71"/>
      <c r="M64" s="71"/>
      <c r="N64" s="71"/>
      <c r="O64" s="105"/>
    </row>
    <row r="65" spans="2:15" s="1" customFormat="1" x14ac:dyDescent="0.25">
      <c r="B65" s="104"/>
      <c r="G65" s="70"/>
      <c r="H65" s="71"/>
      <c r="I65" s="71"/>
      <c r="J65" s="71"/>
      <c r="K65" s="71"/>
      <c r="L65" s="71"/>
      <c r="M65" s="71"/>
      <c r="N65" s="71"/>
      <c r="O65" s="105"/>
    </row>
    <row r="66" spans="2:15" s="1" customFormat="1" x14ac:dyDescent="0.25">
      <c r="B66" s="104"/>
      <c r="G66" s="70"/>
      <c r="H66" s="71"/>
      <c r="I66" s="71"/>
      <c r="J66" s="71"/>
      <c r="K66" s="71"/>
      <c r="L66" s="71"/>
      <c r="M66" s="71"/>
      <c r="N66" s="71"/>
      <c r="O66" s="105"/>
    </row>
    <row r="67" spans="2:15" s="1" customFormat="1" x14ac:dyDescent="0.25">
      <c r="B67" s="104"/>
      <c r="G67" s="70"/>
      <c r="H67" s="71"/>
      <c r="I67" s="71"/>
      <c r="J67" s="71"/>
      <c r="K67" s="71"/>
      <c r="L67" s="71"/>
      <c r="M67" s="71"/>
      <c r="N67" s="71"/>
      <c r="O67" s="105"/>
    </row>
    <row r="68" spans="2:15" s="1" customFormat="1" x14ac:dyDescent="0.25">
      <c r="B68" s="104"/>
      <c r="G68" s="70"/>
      <c r="H68" s="71"/>
      <c r="I68" s="71"/>
      <c r="J68" s="71"/>
      <c r="K68" s="71"/>
      <c r="L68" s="71"/>
      <c r="M68" s="71"/>
      <c r="N68" s="71"/>
      <c r="O68" s="105"/>
    </row>
    <row r="69" spans="2:15" s="1" customFormat="1" x14ac:dyDescent="0.25">
      <c r="B69" s="104"/>
      <c r="G69" s="70"/>
      <c r="H69" s="71"/>
      <c r="I69" s="71"/>
      <c r="J69" s="71"/>
      <c r="K69" s="71"/>
      <c r="L69" s="71"/>
      <c r="M69" s="71"/>
      <c r="N69" s="71"/>
      <c r="O69" s="105"/>
    </row>
    <row r="70" spans="2:15" s="1" customFormat="1" x14ac:dyDescent="0.25">
      <c r="B70" s="104"/>
      <c r="G70" s="71"/>
      <c r="H70" s="71"/>
      <c r="I70" s="71"/>
      <c r="J70" s="71"/>
      <c r="K70" s="71"/>
      <c r="L70" s="71"/>
      <c r="M70" s="71"/>
      <c r="N70" s="71"/>
      <c r="O70" s="105"/>
    </row>
    <row r="71" spans="2:15" s="1" customFormat="1" x14ac:dyDescent="0.25">
      <c r="B71" s="104"/>
      <c r="G71" s="71"/>
      <c r="H71" s="71"/>
      <c r="I71" s="71"/>
      <c r="J71" s="71"/>
      <c r="K71" s="71"/>
      <c r="L71" s="71"/>
      <c r="M71" s="71"/>
      <c r="N71" s="71"/>
      <c r="O71" s="105"/>
    </row>
    <row r="72" spans="2:15" s="1" customFormat="1" x14ac:dyDescent="0.25">
      <c r="B72" s="104"/>
      <c r="G72" s="71"/>
      <c r="H72" s="71"/>
      <c r="I72" s="71"/>
      <c r="J72" s="71"/>
      <c r="K72" s="71"/>
      <c r="L72" s="71"/>
      <c r="M72" s="71"/>
      <c r="N72" s="71"/>
      <c r="O72" s="105"/>
    </row>
    <row r="73" spans="2:15" s="1" customFormat="1" x14ac:dyDescent="0.25">
      <c r="B73" s="104"/>
      <c r="G73" s="71"/>
      <c r="H73" s="71"/>
      <c r="I73" s="71"/>
      <c r="J73" s="71"/>
      <c r="K73" s="71"/>
      <c r="L73" s="71"/>
      <c r="M73" s="71"/>
      <c r="N73" s="71"/>
      <c r="O73" s="105"/>
    </row>
    <row r="74" spans="2:15" s="1" customFormat="1" x14ac:dyDescent="0.25">
      <c r="B74" s="104"/>
      <c r="G74" s="71"/>
      <c r="H74" s="71"/>
      <c r="I74" s="71"/>
      <c r="J74" s="71"/>
      <c r="K74" s="71"/>
      <c r="L74" s="71"/>
      <c r="M74" s="71"/>
      <c r="N74" s="71"/>
      <c r="O74" s="105"/>
    </row>
    <row r="75" spans="2:15" s="1" customFormat="1" x14ac:dyDescent="0.25">
      <c r="B75" s="104"/>
      <c r="G75" s="71"/>
      <c r="H75" s="71"/>
      <c r="I75" s="71"/>
      <c r="J75" s="71"/>
      <c r="K75" s="71"/>
      <c r="L75" s="71"/>
      <c r="M75" s="71"/>
      <c r="N75" s="71"/>
      <c r="O75" s="105"/>
    </row>
    <row r="76" spans="2:15" s="1" customFormat="1" x14ac:dyDescent="0.25">
      <c r="B76" s="104"/>
      <c r="G76" s="71"/>
      <c r="H76" s="71"/>
      <c r="I76" s="71"/>
      <c r="J76" s="71"/>
      <c r="K76" s="71"/>
      <c r="L76" s="71"/>
      <c r="M76" s="71"/>
      <c r="N76" s="71"/>
      <c r="O76" s="105"/>
    </row>
    <row r="77" spans="2:15" s="1" customFormat="1" x14ac:dyDescent="0.25">
      <c r="B77" s="104"/>
      <c r="G77" s="71"/>
      <c r="H77" s="71"/>
      <c r="I77" s="71"/>
      <c r="J77" s="71"/>
      <c r="K77" s="71"/>
      <c r="L77" s="71"/>
      <c r="M77" s="71"/>
      <c r="N77" s="71"/>
      <c r="O77" s="105"/>
    </row>
    <row r="78" spans="2:15" s="1" customFormat="1" x14ac:dyDescent="0.25">
      <c r="B78" s="104"/>
      <c r="G78" s="71"/>
      <c r="H78" s="71"/>
      <c r="I78" s="71"/>
      <c r="J78" s="71"/>
      <c r="K78" s="71"/>
      <c r="L78" s="71"/>
      <c r="M78" s="71"/>
      <c r="N78" s="71"/>
      <c r="O78" s="105"/>
    </row>
    <row r="79" spans="2:15" s="1" customFormat="1" x14ac:dyDescent="0.25">
      <c r="B79" s="104"/>
      <c r="G79" s="71"/>
      <c r="H79" s="71"/>
      <c r="I79" s="71"/>
      <c r="J79" s="71"/>
      <c r="K79" s="71"/>
      <c r="L79" s="71"/>
      <c r="M79" s="71"/>
      <c r="N79" s="71"/>
      <c r="O79" s="105"/>
    </row>
    <row r="80" spans="2:15" s="1" customFormat="1" x14ac:dyDescent="0.25">
      <c r="B80" s="104"/>
      <c r="G80" s="71"/>
      <c r="H80" s="71"/>
      <c r="I80" s="71"/>
      <c r="J80" s="71"/>
      <c r="K80" s="71"/>
      <c r="L80" s="71"/>
      <c r="M80" s="71"/>
      <c r="N80" s="71"/>
      <c r="O80" s="105"/>
    </row>
    <row r="81" spans="2:15" s="1" customFormat="1" x14ac:dyDescent="0.25">
      <c r="B81" s="104"/>
      <c r="G81" s="71"/>
      <c r="H81" s="71"/>
      <c r="I81" s="71"/>
      <c r="J81" s="71"/>
      <c r="K81" s="71"/>
      <c r="L81" s="71"/>
      <c r="M81" s="71"/>
      <c r="N81" s="71"/>
      <c r="O81" s="105"/>
    </row>
    <row r="82" spans="2:15" s="1" customFormat="1" x14ac:dyDescent="0.25">
      <c r="B82" s="104"/>
      <c r="G82" s="71"/>
      <c r="H82" s="71"/>
      <c r="I82" s="71"/>
      <c r="J82" s="71"/>
      <c r="K82" s="71"/>
      <c r="L82" s="71"/>
      <c r="M82" s="71"/>
      <c r="N82" s="71"/>
      <c r="O82" s="105"/>
    </row>
    <row r="83" spans="2:15" s="1" customFormat="1" x14ac:dyDescent="0.25">
      <c r="B83" s="104"/>
      <c r="G83" s="71"/>
      <c r="H83" s="71"/>
      <c r="I83" s="71"/>
      <c r="J83" s="71"/>
      <c r="K83" s="71"/>
      <c r="L83" s="71"/>
      <c r="M83" s="71"/>
      <c r="N83" s="71"/>
      <c r="O83" s="105"/>
    </row>
    <row r="84" spans="2:15" s="1" customFormat="1" x14ac:dyDescent="0.25">
      <c r="B84" s="104"/>
      <c r="G84" s="71"/>
      <c r="H84" s="71"/>
      <c r="I84" s="71"/>
      <c r="J84" s="71"/>
      <c r="K84" s="71"/>
      <c r="L84" s="71"/>
      <c r="M84" s="71"/>
      <c r="N84" s="71"/>
      <c r="O84" s="105"/>
    </row>
    <row r="85" spans="2:15" s="1" customFormat="1" x14ac:dyDescent="0.25">
      <c r="B85" s="104"/>
      <c r="G85" s="71"/>
      <c r="H85" s="71"/>
      <c r="I85" s="71"/>
      <c r="J85" s="71"/>
      <c r="K85" s="71"/>
      <c r="L85" s="71"/>
      <c r="M85" s="71"/>
      <c r="N85" s="71"/>
      <c r="O85" s="105"/>
    </row>
    <row r="86" spans="2:15" s="1" customFormat="1" x14ac:dyDescent="0.25">
      <c r="B86" s="104"/>
      <c r="G86" s="71"/>
      <c r="H86" s="71"/>
      <c r="I86" s="71"/>
      <c r="J86" s="71"/>
      <c r="K86" s="71"/>
      <c r="L86" s="71"/>
      <c r="M86" s="71"/>
      <c r="N86" s="71"/>
      <c r="O86" s="105"/>
    </row>
    <row r="87" spans="2:15" s="1" customFormat="1" x14ac:dyDescent="0.25">
      <c r="B87" s="104"/>
      <c r="G87" s="71"/>
      <c r="H87" s="71"/>
      <c r="I87" s="71"/>
      <c r="J87" s="71"/>
      <c r="K87" s="71"/>
      <c r="L87" s="71"/>
      <c r="M87" s="71"/>
      <c r="N87" s="71"/>
      <c r="O87" s="105"/>
    </row>
    <row r="88" spans="2:15" s="1" customFormat="1" x14ac:dyDescent="0.25">
      <c r="B88" s="106"/>
      <c r="G88" s="72"/>
      <c r="H88" s="72"/>
      <c r="I88" s="72"/>
      <c r="J88" s="72"/>
      <c r="K88" s="72"/>
      <c r="L88" s="72"/>
      <c r="M88" s="72"/>
      <c r="N88" s="72"/>
      <c r="O88" s="107"/>
    </row>
    <row r="89" spans="2:15" s="1" customFormat="1" ht="4.9000000000000004" customHeight="1" x14ac:dyDescent="0.25">
      <c r="B89" s="31"/>
      <c r="G89" s="21"/>
      <c r="H89" s="21"/>
      <c r="I89" s="21"/>
      <c r="J89" s="21"/>
      <c r="K89" s="21"/>
      <c r="L89" s="21"/>
      <c r="M89" s="21"/>
      <c r="N89" s="21"/>
      <c r="O89" s="33"/>
    </row>
    <row r="90" spans="2:15" s="1" customFormat="1" x14ac:dyDescent="0.25">
      <c r="B90" s="31" t="s">
        <v>390</v>
      </c>
      <c r="G90" s="310">
        <f t="shared" ref="G90:O90" si="3">SUM(G91:G96,G133:G139,G141:G142)</f>
        <v>0</v>
      </c>
      <c r="H90" s="310">
        <f t="shared" si="3"/>
        <v>0</v>
      </c>
      <c r="I90" s="310">
        <f t="shared" si="3"/>
        <v>0</v>
      </c>
      <c r="J90" s="310">
        <f t="shared" si="3"/>
        <v>0</v>
      </c>
      <c r="K90" s="310">
        <f t="shared" si="3"/>
        <v>0</v>
      </c>
      <c r="L90" s="310">
        <f t="shared" si="3"/>
        <v>0</v>
      </c>
      <c r="M90" s="310">
        <f t="shared" si="3"/>
        <v>0</v>
      </c>
      <c r="N90" s="310">
        <f t="shared" si="3"/>
        <v>0</v>
      </c>
      <c r="O90" s="311">
        <f t="shared" si="3"/>
        <v>0</v>
      </c>
    </row>
    <row r="91" spans="2:15" s="1" customFormat="1" x14ac:dyDescent="0.25">
      <c r="B91" s="5" t="s">
        <v>391</v>
      </c>
      <c r="E91"/>
      <c r="G91" s="72">
        <v>0</v>
      </c>
      <c r="H91" s="72">
        <v>0</v>
      </c>
      <c r="I91" s="72">
        <v>0</v>
      </c>
      <c r="J91" s="72">
        <v>0</v>
      </c>
      <c r="K91" s="72">
        <v>0</v>
      </c>
      <c r="L91" s="72">
        <v>0</v>
      </c>
      <c r="M91" s="72">
        <v>0</v>
      </c>
      <c r="N91" s="70">
        <v>0</v>
      </c>
      <c r="O91" s="103">
        <v>0</v>
      </c>
    </row>
    <row r="92" spans="2:15" s="1" customFormat="1" x14ac:dyDescent="0.25">
      <c r="B92" s="5" t="s">
        <v>392</v>
      </c>
      <c r="G92" s="72">
        <v>0</v>
      </c>
      <c r="H92" s="72">
        <v>0</v>
      </c>
      <c r="I92" s="72">
        <v>0</v>
      </c>
      <c r="J92" s="72">
        <v>0</v>
      </c>
      <c r="K92" s="72">
        <v>0</v>
      </c>
      <c r="L92" s="72">
        <v>0</v>
      </c>
      <c r="M92" s="72">
        <v>0</v>
      </c>
      <c r="N92" s="71">
        <v>0</v>
      </c>
      <c r="O92" s="105">
        <v>0</v>
      </c>
    </row>
    <row r="93" spans="2:15" s="1" customFormat="1" x14ac:dyDescent="0.25">
      <c r="B93" s="5" t="s">
        <v>393</v>
      </c>
      <c r="G93" s="72">
        <v>0</v>
      </c>
      <c r="H93" s="72">
        <v>0</v>
      </c>
      <c r="I93" s="72">
        <v>0</v>
      </c>
      <c r="J93" s="72">
        <v>0</v>
      </c>
      <c r="K93" s="72">
        <v>0</v>
      </c>
      <c r="L93" s="72">
        <v>0</v>
      </c>
      <c r="M93" s="72">
        <v>0</v>
      </c>
      <c r="N93" s="72">
        <v>0</v>
      </c>
      <c r="O93" s="107">
        <v>0</v>
      </c>
    </row>
    <row r="94" spans="2:15" s="1" customFormat="1" x14ac:dyDescent="0.25">
      <c r="B94" s="50" t="s">
        <v>394</v>
      </c>
      <c r="O94" s="6"/>
    </row>
    <row r="95" spans="2:15" s="1" customFormat="1" ht="3" customHeight="1" x14ac:dyDescent="0.25">
      <c r="B95" s="14"/>
      <c r="G95" s="21"/>
      <c r="H95" s="21"/>
      <c r="I95" s="21"/>
      <c r="J95" s="21"/>
      <c r="K95" s="21"/>
      <c r="L95" s="21"/>
      <c r="M95" s="21"/>
      <c r="N95" s="21"/>
      <c r="O95" s="33"/>
    </row>
    <row r="96" spans="2:15" s="1" customFormat="1" x14ac:dyDescent="0.25">
      <c r="B96" s="34" t="s">
        <v>389</v>
      </c>
      <c r="E96"/>
      <c r="G96" s="310">
        <f t="shared" ref="G96:O96" si="4">SUM(G97:G132)</f>
        <v>0</v>
      </c>
      <c r="H96" s="310">
        <f t="shared" si="4"/>
        <v>0</v>
      </c>
      <c r="I96" s="310">
        <f t="shared" si="4"/>
        <v>0</v>
      </c>
      <c r="J96" s="310">
        <f t="shared" si="4"/>
        <v>0</v>
      </c>
      <c r="K96" s="310">
        <f t="shared" si="4"/>
        <v>0</v>
      </c>
      <c r="L96" s="310">
        <f t="shared" si="4"/>
        <v>0</v>
      </c>
      <c r="M96" s="310">
        <f t="shared" si="4"/>
        <v>0</v>
      </c>
      <c r="N96" s="310">
        <f t="shared" si="4"/>
        <v>0</v>
      </c>
      <c r="O96" s="311">
        <f t="shared" si="4"/>
        <v>0</v>
      </c>
    </row>
    <row r="97" spans="2:15" s="1" customFormat="1" x14ac:dyDescent="0.25">
      <c r="B97" s="335">
        <f t="shared" ref="B97:B132" si="5">B53</f>
        <v>0</v>
      </c>
      <c r="G97" s="70">
        <v>0</v>
      </c>
      <c r="H97" s="70">
        <v>0</v>
      </c>
      <c r="I97" s="70">
        <v>0</v>
      </c>
      <c r="J97" s="70">
        <v>0</v>
      </c>
      <c r="K97" s="70">
        <v>0</v>
      </c>
      <c r="L97" s="70">
        <v>0</v>
      </c>
      <c r="M97" s="70">
        <v>0</v>
      </c>
      <c r="N97" s="70">
        <v>0</v>
      </c>
      <c r="O97" s="103">
        <v>0</v>
      </c>
    </row>
    <row r="98" spans="2:15" s="1" customFormat="1" x14ac:dyDescent="0.25">
      <c r="B98" s="336">
        <f t="shared" si="5"/>
        <v>0</v>
      </c>
      <c r="G98" s="71"/>
      <c r="H98" s="71"/>
      <c r="I98" s="71"/>
      <c r="J98" s="71"/>
      <c r="K98" s="71"/>
      <c r="L98" s="71"/>
      <c r="M98" s="71"/>
      <c r="N98" s="71"/>
      <c r="O98" s="105"/>
    </row>
    <row r="99" spans="2:15" s="1" customFormat="1" x14ac:dyDescent="0.25">
      <c r="B99" s="336">
        <f t="shared" si="5"/>
        <v>0</v>
      </c>
      <c r="G99" s="71"/>
      <c r="H99" s="71"/>
      <c r="I99" s="71"/>
      <c r="J99" s="71"/>
      <c r="K99" s="71"/>
      <c r="L99" s="71"/>
      <c r="M99" s="71"/>
      <c r="N99" s="71"/>
      <c r="O99" s="105"/>
    </row>
    <row r="100" spans="2:15" s="1" customFormat="1" x14ac:dyDescent="0.25">
      <c r="B100" s="336">
        <f t="shared" si="5"/>
        <v>0</v>
      </c>
      <c r="G100" s="71"/>
      <c r="H100" s="71"/>
      <c r="I100" s="71"/>
      <c r="J100" s="71"/>
      <c r="K100" s="71"/>
      <c r="L100" s="71"/>
      <c r="M100" s="71"/>
      <c r="N100" s="71"/>
      <c r="O100" s="105"/>
    </row>
    <row r="101" spans="2:15" s="1" customFormat="1" x14ac:dyDescent="0.25">
      <c r="B101" s="336">
        <f t="shared" si="5"/>
        <v>0</v>
      </c>
      <c r="G101" s="71"/>
      <c r="H101" s="71"/>
      <c r="I101" s="71"/>
      <c r="J101" s="71"/>
      <c r="K101" s="71"/>
      <c r="L101" s="71"/>
      <c r="M101" s="71"/>
      <c r="N101" s="71"/>
      <c r="O101" s="105"/>
    </row>
    <row r="102" spans="2:15" s="1" customFormat="1" x14ac:dyDescent="0.25">
      <c r="B102" s="336">
        <f t="shared" si="5"/>
        <v>0</v>
      </c>
      <c r="G102" s="71"/>
      <c r="H102" s="71"/>
      <c r="I102" s="71"/>
      <c r="J102" s="71"/>
      <c r="K102" s="71"/>
      <c r="L102" s="71"/>
      <c r="M102" s="71"/>
      <c r="N102" s="71"/>
      <c r="O102" s="105"/>
    </row>
    <row r="103" spans="2:15" s="1" customFormat="1" x14ac:dyDescent="0.25">
      <c r="B103" s="336">
        <f t="shared" si="5"/>
        <v>0</v>
      </c>
      <c r="G103" s="71"/>
      <c r="H103" s="71"/>
      <c r="I103" s="71"/>
      <c r="J103" s="71"/>
      <c r="K103" s="71"/>
      <c r="L103" s="71"/>
      <c r="M103" s="71"/>
      <c r="N103" s="71"/>
      <c r="O103" s="105"/>
    </row>
    <row r="104" spans="2:15" s="1" customFormat="1" x14ac:dyDescent="0.25">
      <c r="B104" s="336">
        <f t="shared" si="5"/>
        <v>0</v>
      </c>
      <c r="G104" s="71"/>
      <c r="H104" s="71"/>
      <c r="I104" s="71"/>
      <c r="J104" s="71"/>
      <c r="K104" s="71"/>
      <c r="L104" s="71"/>
      <c r="M104" s="71"/>
      <c r="N104" s="71"/>
      <c r="O104" s="105"/>
    </row>
    <row r="105" spans="2:15" s="1" customFormat="1" x14ac:dyDescent="0.25">
      <c r="B105" s="336">
        <f t="shared" si="5"/>
        <v>0</v>
      </c>
      <c r="G105" s="71"/>
      <c r="H105" s="71"/>
      <c r="I105" s="71"/>
      <c r="J105" s="71"/>
      <c r="K105" s="71"/>
      <c r="L105" s="71"/>
      <c r="M105" s="71"/>
      <c r="N105" s="71"/>
      <c r="O105" s="105"/>
    </row>
    <row r="106" spans="2:15" s="1" customFormat="1" x14ac:dyDescent="0.25">
      <c r="B106" s="336">
        <f t="shared" si="5"/>
        <v>0</v>
      </c>
      <c r="G106" s="71"/>
      <c r="H106" s="71"/>
      <c r="I106" s="71"/>
      <c r="J106" s="71"/>
      <c r="K106" s="71"/>
      <c r="L106" s="71"/>
      <c r="M106" s="71"/>
      <c r="N106" s="71"/>
      <c r="O106" s="105"/>
    </row>
    <row r="107" spans="2:15" s="1" customFormat="1" x14ac:dyDescent="0.25">
      <c r="B107" s="336">
        <f t="shared" si="5"/>
        <v>0</v>
      </c>
      <c r="G107" s="71"/>
      <c r="H107" s="71"/>
      <c r="I107" s="71"/>
      <c r="J107" s="71"/>
      <c r="K107" s="71"/>
      <c r="L107" s="71"/>
      <c r="M107" s="71"/>
      <c r="N107" s="71"/>
      <c r="O107" s="105"/>
    </row>
    <row r="108" spans="2:15" s="1" customFormat="1" x14ac:dyDescent="0.25">
      <c r="B108" s="336">
        <f t="shared" si="5"/>
        <v>0</v>
      </c>
      <c r="G108" s="71"/>
      <c r="H108" s="71"/>
      <c r="I108" s="71"/>
      <c r="J108" s="71"/>
      <c r="K108" s="71"/>
      <c r="L108" s="71"/>
      <c r="M108" s="71"/>
      <c r="N108" s="71"/>
      <c r="O108" s="105"/>
    </row>
    <row r="109" spans="2:15" s="1" customFormat="1" x14ac:dyDescent="0.25">
      <c r="B109" s="336">
        <f t="shared" si="5"/>
        <v>0</v>
      </c>
      <c r="G109" s="71"/>
      <c r="H109" s="71"/>
      <c r="I109" s="71"/>
      <c r="J109" s="71"/>
      <c r="K109" s="71"/>
      <c r="L109" s="71"/>
      <c r="M109" s="71"/>
      <c r="N109" s="71"/>
      <c r="O109" s="105"/>
    </row>
    <row r="110" spans="2:15" s="1" customFormat="1" x14ac:dyDescent="0.25">
      <c r="B110" s="336">
        <f t="shared" si="5"/>
        <v>0</v>
      </c>
      <c r="G110" s="71"/>
      <c r="H110" s="71"/>
      <c r="I110" s="71"/>
      <c r="J110" s="71"/>
      <c r="K110" s="71"/>
      <c r="L110" s="71"/>
      <c r="M110" s="71"/>
      <c r="N110" s="71"/>
      <c r="O110" s="105"/>
    </row>
    <row r="111" spans="2:15" s="1" customFormat="1" x14ac:dyDescent="0.25">
      <c r="B111" s="336">
        <f t="shared" si="5"/>
        <v>0</v>
      </c>
      <c r="G111" s="71"/>
      <c r="H111" s="71"/>
      <c r="I111" s="71"/>
      <c r="J111" s="71"/>
      <c r="K111" s="71"/>
      <c r="L111" s="71"/>
      <c r="M111" s="71"/>
      <c r="N111" s="71"/>
      <c r="O111" s="105"/>
    </row>
    <row r="112" spans="2:15" s="1" customFormat="1" x14ac:dyDescent="0.25">
      <c r="B112" s="336">
        <f t="shared" si="5"/>
        <v>0</v>
      </c>
      <c r="G112" s="71"/>
      <c r="H112" s="71"/>
      <c r="I112" s="71"/>
      <c r="J112" s="71"/>
      <c r="K112" s="71"/>
      <c r="L112" s="71"/>
      <c r="M112" s="71"/>
      <c r="N112" s="71"/>
      <c r="O112" s="105"/>
    </row>
    <row r="113" spans="2:15" s="1" customFormat="1" x14ac:dyDescent="0.25">
      <c r="B113" s="336">
        <f t="shared" si="5"/>
        <v>0</v>
      </c>
      <c r="G113" s="71"/>
      <c r="H113" s="71"/>
      <c r="I113" s="71"/>
      <c r="J113" s="71"/>
      <c r="K113" s="71"/>
      <c r="L113" s="71"/>
      <c r="M113" s="71"/>
      <c r="N113" s="71"/>
      <c r="O113" s="105"/>
    </row>
    <row r="114" spans="2:15" s="1" customFormat="1" x14ac:dyDescent="0.25">
      <c r="B114" s="336">
        <f t="shared" si="5"/>
        <v>0</v>
      </c>
      <c r="G114" s="71"/>
      <c r="H114" s="71"/>
      <c r="I114" s="71"/>
      <c r="J114" s="71"/>
      <c r="K114" s="71"/>
      <c r="L114" s="71"/>
      <c r="M114" s="71"/>
      <c r="N114" s="71"/>
      <c r="O114" s="105"/>
    </row>
    <row r="115" spans="2:15" s="1" customFormat="1" x14ac:dyDescent="0.25">
      <c r="B115" s="336">
        <f t="shared" si="5"/>
        <v>0</v>
      </c>
      <c r="G115" s="71"/>
      <c r="H115" s="71"/>
      <c r="I115" s="71"/>
      <c r="J115" s="71"/>
      <c r="K115" s="71"/>
      <c r="L115" s="71"/>
      <c r="M115" s="71"/>
      <c r="N115" s="71"/>
      <c r="O115" s="105"/>
    </row>
    <row r="116" spans="2:15" s="1" customFormat="1" x14ac:dyDescent="0.25">
      <c r="B116" s="336">
        <f t="shared" si="5"/>
        <v>0</v>
      </c>
      <c r="G116" s="71"/>
      <c r="H116" s="71"/>
      <c r="I116" s="71"/>
      <c r="J116" s="71"/>
      <c r="K116" s="71"/>
      <c r="L116" s="71"/>
      <c r="M116" s="71"/>
      <c r="N116" s="71"/>
      <c r="O116" s="105"/>
    </row>
    <row r="117" spans="2:15" s="1" customFormat="1" x14ac:dyDescent="0.25">
      <c r="B117" s="336">
        <f t="shared" si="5"/>
        <v>0</v>
      </c>
      <c r="G117" s="71"/>
      <c r="H117" s="71"/>
      <c r="I117" s="71"/>
      <c r="J117" s="71"/>
      <c r="K117" s="71"/>
      <c r="L117" s="71"/>
      <c r="M117" s="71"/>
      <c r="N117" s="71"/>
      <c r="O117" s="105"/>
    </row>
    <row r="118" spans="2:15" s="1" customFormat="1" x14ac:dyDescent="0.25">
      <c r="B118" s="336">
        <f t="shared" si="5"/>
        <v>0</v>
      </c>
      <c r="G118" s="71"/>
      <c r="H118" s="71"/>
      <c r="I118" s="71"/>
      <c r="J118" s="71"/>
      <c r="K118" s="71"/>
      <c r="L118" s="71"/>
      <c r="M118" s="71"/>
      <c r="N118" s="71"/>
      <c r="O118" s="105"/>
    </row>
    <row r="119" spans="2:15" s="1" customFormat="1" x14ac:dyDescent="0.25">
      <c r="B119" s="336">
        <f t="shared" si="5"/>
        <v>0</v>
      </c>
      <c r="G119" s="71"/>
      <c r="H119" s="71"/>
      <c r="I119" s="71"/>
      <c r="J119" s="71"/>
      <c r="K119" s="71"/>
      <c r="L119" s="71"/>
      <c r="M119" s="71"/>
      <c r="N119" s="71"/>
      <c r="O119" s="105"/>
    </row>
    <row r="120" spans="2:15" s="1" customFormat="1" x14ac:dyDescent="0.25">
      <c r="B120" s="336">
        <f t="shared" si="5"/>
        <v>0</v>
      </c>
      <c r="G120" s="71"/>
      <c r="H120" s="71"/>
      <c r="I120" s="71"/>
      <c r="J120" s="71"/>
      <c r="K120" s="71"/>
      <c r="L120" s="71"/>
      <c r="M120" s="71"/>
      <c r="N120" s="71"/>
      <c r="O120" s="105"/>
    </row>
    <row r="121" spans="2:15" s="1" customFormat="1" x14ac:dyDescent="0.25">
      <c r="B121" s="336">
        <f t="shared" si="5"/>
        <v>0</v>
      </c>
      <c r="G121" s="71"/>
      <c r="H121" s="71"/>
      <c r="I121" s="71"/>
      <c r="J121" s="71"/>
      <c r="K121" s="71"/>
      <c r="L121" s="71"/>
      <c r="M121" s="71"/>
      <c r="N121" s="71"/>
      <c r="O121" s="105"/>
    </row>
    <row r="122" spans="2:15" s="1" customFormat="1" x14ac:dyDescent="0.25">
      <c r="B122" s="336">
        <f t="shared" si="5"/>
        <v>0</v>
      </c>
      <c r="G122" s="71"/>
      <c r="H122" s="71"/>
      <c r="I122" s="71"/>
      <c r="J122" s="71"/>
      <c r="K122" s="71"/>
      <c r="L122" s="71"/>
      <c r="M122" s="71"/>
      <c r="N122" s="71"/>
      <c r="O122" s="105"/>
    </row>
    <row r="123" spans="2:15" s="1" customFormat="1" x14ac:dyDescent="0.25">
      <c r="B123" s="336">
        <f t="shared" si="5"/>
        <v>0</v>
      </c>
      <c r="G123" s="71"/>
      <c r="H123" s="71"/>
      <c r="I123" s="71"/>
      <c r="J123" s="71"/>
      <c r="K123" s="71"/>
      <c r="L123" s="71"/>
      <c r="M123" s="71"/>
      <c r="N123" s="71"/>
      <c r="O123" s="105"/>
    </row>
    <row r="124" spans="2:15" s="1" customFormat="1" x14ac:dyDescent="0.25">
      <c r="B124" s="336">
        <f t="shared" si="5"/>
        <v>0</v>
      </c>
      <c r="G124" s="71"/>
      <c r="H124" s="71"/>
      <c r="I124" s="71"/>
      <c r="J124" s="71"/>
      <c r="K124" s="71"/>
      <c r="L124" s="71"/>
      <c r="M124" s="71"/>
      <c r="N124" s="71"/>
      <c r="O124" s="105"/>
    </row>
    <row r="125" spans="2:15" s="1" customFormat="1" x14ac:dyDescent="0.25">
      <c r="B125" s="336">
        <f t="shared" si="5"/>
        <v>0</v>
      </c>
      <c r="G125" s="71"/>
      <c r="H125" s="71"/>
      <c r="I125" s="71"/>
      <c r="J125" s="71"/>
      <c r="K125" s="71"/>
      <c r="L125" s="71"/>
      <c r="M125" s="71"/>
      <c r="N125" s="71"/>
      <c r="O125" s="105"/>
    </row>
    <row r="126" spans="2:15" s="1" customFormat="1" x14ac:dyDescent="0.25">
      <c r="B126" s="336">
        <f t="shared" si="5"/>
        <v>0</v>
      </c>
      <c r="G126" s="71"/>
      <c r="H126" s="71"/>
      <c r="I126" s="71"/>
      <c r="J126" s="71"/>
      <c r="K126" s="71"/>
      <c r="L126" s="71"/>
      <c r="M126" s="71"/>
      <c r="N126" s="71"/>
      <c r="O126" s="105"/>
    </row>
    <row r="127" spans="2:15" s="1" customFormat="1" x14ac:dyDescent="0.25">
      <c r="B127" s="336">
        <f t="shared" si="5"/>
        <v>0</v>
      </c>
      <c r="G127" s="71"/>
      <c r="H127" s="71"/>
      <c r="I127" s="71"/>
      <c r="J127" s="71"/>
      <c r="K127" s="71"/>
      <c r="L127" s="71"/>
      <c r="M127" s="71"/>
      <c r="N127" s="71"/>
      <c r="O127" s="105"/>
    </row>
    <row r="128" spans="2:15" s="1" customFormat="1" x14ac:dyDescent="0.25">
      <c r="B128" s="336">
        <f t="shared" si="5"/>
        <v>0</v>
      </c>
      <c r="G128" s="71"/>
      <c r="H128" s="71"/>
      <c r="I128" s="71"/>
      <c r="J128" s="71"/>
      <c r="K128" s="71"/>
      <c r="L128" s="71"/>
      <c r="M128" s="71"/>
      <c r="N128" s="71"/>
      <c r="O128" s="105"/>
    </row>
    <row r="129" spans="2:15" s="1" customFormat="1" x14ac:dyDescent="0.25">
      <c r="B129" s="336">
        <f t="shared" si="5"/>
        <v>0</v>
      </c>
      <c r="G129" s="71"/>
      <c r="H129" s="71"/>
      <c r="I129" s="71"/>
      <c r="J129" s="71"/>
      <c r="K129" s="71"/>
      <c r="L129" s="71"/>
      <c r="M129" s="71"/>
      <c r="N129" s="71"/>
      <c r="O129" s="105"/>
    </row>
    <row r="130" spans="2:15" s="1" customFormat="1" x14ac:dyDescent="0.25">
      <c r="B130" s="336">
        <f t="shared" si="5"/>
        <v>0</v>
      </c>
      <c r="G130" s="71"/>
      <c r="H130" s="71"/>
      <c r="I130" s="71"/>
      <c r="J130" s="71"/>
      <c r="K130" s="71"/>
      <c r="L130" s="71"/>
      <c r="M130" s="71"/>
      <c r="N130" s="71"/>
      <c r="O130" s="105"/>
    </row>
    <row r="131" spans="2:15" s="1" customFormat="1" x14ac:dyDescent="0.25">
      <c r="B131" s="336">
        <f t="shared" si="5"/>
        <v>0</v>
      </c>
      <c r="G131" s="71"/>
      <c r="H131" s="71"/>
      <c r="I131" s="71"/>
      <c r="J131" s="71"/>
      <c r="K131" s="71"/>
      <c r="L131" s="71"/>
      <c r="M131" s="71"/>
      <c r="N131" s="71"/>
      <c r="O131" s="105"/>
    </row>
    <row r="132" spans="2:15" s="1" customFormat="1" x14ac:dyDescent="0.25">
      <c r="B132" s="337">
        <f t="shared" si="5"/>
        <v>0</v>
      </c>
      <c r="G132" s="72"/>
      <c r="H132" s="72"/>
      <c r="I132" s="72"/>
      <c r="J132" s="72"/>
      <c r="K132" s="72"/>
      <c r="L132" s="72"/>
      <c r="M132" s="72"/>
      <c r="N132" s="71"/>
      <c r="O132" s="105"/>
    </row>
    <row r="133" spans="2:15" s="1" customFormat="1" x14ac:dyDescent="0.25">
      <c r="B133" s="5" t="s">
        <v>395</v>
      </c>
      <c r="E133"/>
      <c r="G133" s="72">
        <v>0</v>
      </c>
      <c r="H133" s="72">
        <v>0</v>
      </c>
      <c r="I133" s="72">
        <v>0</v>
      </c>
      <c r="J133" s="72">
        <v>0</v>
      </c>
      <c r="K133" s="72">
        <v>0</v>
      </c>
      <c r="L133" s="72">
        <v>0</v>
      </c>
      <c r="M133" s="72">
        <v>0</v>
      </c>
      <c r="N133" s="71">
        <v>0</v>
      </c>
      <c r="O133" s="105">
        <v>0</v>
      </c>
    </row>
    <row r="134" spans="2:15" s="1" customFormat="1" x14ac:dyDescent="0.25">
      <c r="B134" s="5" t="s">
        <v>396</v>
      </c>
      <c r="G134" s="72">
        <v>0</v>
      </c>
      <c r="H134" s="72">
        <v>0</v>
      </c>
      <c r="I134" s="72">
        <v>0</v>
      </c>
      <c r="J134" s="72">
        <v>0</v>
      </c>
      <c r="K134" s="72">
        <v>0</v>
      </c>
      <c r="L134" s="72">
        <v>0</v>
      </c>
      <c r="M134" s="72">
        <v>0</v>
      </c>
      <c r="N134" s="71">
        <v>0</v>
      </c>
      <c r="O134" s="105">
        <v>0</v>
      </c>
    </row>
    <row r="135" spans="2:15" s="1" customFormat="1" x14ac:dyDescent="0.25">
      <c r="B135" s="5" t="s">
        <v>397</v>
      </c>
      <c r="G135" s="72">
        <v>0</v>
      </c>
      <c r="H135" s="72">
        <v>0</v>
      </c>
      <c r="I135" s="72">
        <v>0</v>
      </c>
      <c r="J135" s="72">
        <v>0</v>
      </c>
      <c r="K135" s="72">
        <v>0</v>
      </c>
      <c r="L135" s="72">
        <v>0</v>
      </c>
      <c r="M135" s="72">
        <v>0</v>
      </c>
      <c r="N135" s="71">
        <v>0</v>
      </c>
      <c r="O135" s="105">
        <v>0</v>
      </c>
    </row>
    <row r="136" spans="2:15" s="1" customFormat="1" x14ac:dyDescent="0.25">
      <c r="B136" s="5" t="s">
        <v>398</v>
      </c>
      <c r="G136" s="72">
        <v>0</v>
      </c>
      <c r="H136" s="72">
        <v>0</v>
      </c>
      <c r="I136" s="72">
        <v>0</v>
      </c>
      <c r="J136" s="72">
        <v>0</v>
      </c>
      <c r="K136" s="72">
        <v>0</v>
      </c>
      <c r="L136" s="72">
        <v>0</v>
      </c>
      <c r="M136" s="72">
        <v>0</v>
      </c>
      <c r="N136" s="71">
        <v>0</v>
      </c>
      <c r="O136" s="105">
        <v>0</v>
      </c>
    </row>
    <row r="137" spans="2:15" s="1" customFormat="1" x14ac:dyDescent="0.25">
      <c r="B137" s="5" t="s">
        <v>399</v>
      </c>
      <c r="G137" s="72">
        <v>0</v>
      </c>
      <c r="H137" s="72">
        <v>0</v>
      </c>
      <c r="I137" s="72">
        <v>0</v>
      </c>
      <c r="J137" s="72">
        <v>0</v>
      </c>
      <c r="K137" s="72">
        <v>0</v>
      </c>
      <c r="L137" s="72">
        <v>0</v>
      </c>
      <c r="M137" s="72">
        <v>0</v>
      </c>
      <c r="N137" s="71">
        <v>0</v>
      </c>
      <c r="O137" s="105">
        <v>0</v>
      </c>
    </row>
    <row r="138" spans="2:15" s="1" customFormat="1" x14ac:dyDescent="0.25">
      <c r="B138" s="5" t="s">
        <v>400</v>
      </c>
      <c r="G138" s="72">
        <v>0</v>
      </c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71">
        <v>0</v>
      </c>
      <c r="O138" s="105">
        <v>0</v>
      </c>
    </row>
    <row r="139" spans="2:15" s="1" customFormat="1" x14ac:dyDescent="0.25">
      <c r="B139" s="5" t="s">
        <v>401</v>
      </c>
      <c r="G139" s="72">
        <v>0</v>
      </c>
      <c r="H139" s="72">
        <v>0</v>
      </c>
      <c r="I139" s="72">
        <v>0</v>
      </c>
      <c r="J139" s="72">
        <v>0</v>
      </c>
      <c r="K139" s="72">
        <v>0</v>
      </c>
      <c r="L139" s="72">
        <v>0</v>
      </c>
      <c r="M139" s="72">
        <v>0</v>
      </c>
      <c r="N139" s="72">
        <v>0</v>
      </c>
      <c r="O139" s="107">
        <v>0</v>
      </c>
    </row>
    <row r="140" spans="2:15" s="1" customFormat="1" x14ac:dyDescent="0.25">
      <c r="B140" s="50" t="s">
        <v>72</v>
      </c>
      <c r="G140" s="21"/>
      <c r="H140" s="21"/>
      <c r="I140" s="21"/>
      <c r="J140" s="21"/>
      <c r="K140" s="21"/>
      <c r="L140" s="21"/>
      <c r="M140" s="21"/>
      <c r="N140" s="21"/>
      <c r="O140" s="33"/>
    </row>
    <row r="141" spans="2:15" s="1" customFormat="1" x14ac:dyDescent="0.25">
      <c r="B141" s="338"/>
      <c r="G141" s="70">
        <v>0</v>
      </c>
      <c r="H141" s="70">
        <v>0</v>
      </c>
      <c r="I141" s="70">
        <v>0</v>
      </c>
      <c r="J141" s="70">
        <v>0</v>
      </c>
      <c r="K141" s="70">
        <v>0</v>
      </c>
      <c r="L141" s="70">
        <v>0</v>
      </c>
      <c r="M141" s="70">
        <v>0</v>
      </c>
      <c r="N141" s="70">
        <v>0</v>
      </c>
      <c r="O141" s="103">
        <v>0</v>
      </c>
    </row>
    <row r="142" spans="2:15" s="1" customFormat="1" x14ac:dyDescent="0.25">
      <c r="B142" s="313"/>
      <c r="G142" s="71">
        <v>0</v>
      </c>
      <c r="H142" s="71">
        <v>0</v>
      </c>
      <c r="I142" s="71">
        <v>0</v>
      </c>
      <c r="J142" s="71">
        <v>0</v>
      </c>
      <c r="K142" s="71">
        <v>0</v>
      </c>
      <c r="L142" s="71">
        <v>0</v>
      </c>
      <c r="M142" s="71">
        <v>0</v>
      </c>
      <c r="N142" s="72">
        <v>0</v>
      </c>
      <c r="O142" s="107">
        <v>0</v>
      </c>
    </row>
    <row r="143" spans="2:15" s="1" customFormat="1" x14ac:dyDescent="0.25">
      <c r="B143" s="45"/>
      <c r="G143" s="21"/>
      <c r="H143" s="21"/>
      <c r="I143" s="21"/>
      <c r="J143" s="21"/>
      <c r="K143" s="21"/>
      <c r="L143" s="21"/>
      <c r="M143" s="21"/>
      <c r="N143" s="21"/>
      <c r="O143" s="33"/>
    </row>
    <row r="144" spans="2:15" s="1" customFormat="1" x14ac:dyDescent="0.25">
      <c r="B144" s="31" t="s">
        <v>402</v>
      </c>
      <c r="G144" s="21"/>
      <c r="H144" s="21"/>
      <c r="I144" s="21"/>
      <c r="J144" s="21"/>
      <c r="K144" s="21"/>
      <c r="L144" s="21"/>
      <c r="M144" s="21"/>
      <c r="N144" s="21"/>
      <c r="O144" s="33"/>
    </row>
    <row r="145" spans="1:16" s="1" customFormat="1" ht="7.9" customHeight="1" x14ac:dyDescent="0.25">
      <c r="B145" s="31"/>
      <c r="G145" s="21"/>
      <c r="H145" s="21"/>
      <c r="I145" s="21"/>
      <c r="J145" s="21"/>
      <c r="K145" s="21"/>
      <c r="L145" s="21"/>
      <c r="M145" s="21"/>
      <c r="N145" s="21"/>
      <c r="O145" s="33"/>
    </row>
    <row r="146" spans="1:16" s="1" customFormat="1" x14ac:dyDescent="0.25">
      <c r="B146" s="32" t="s">
        <v>466</v>
      </c>
      <c r="G146" s="21"/>
      <c r="H146" s="21"/>
      <c r="I146" s="21"/>
      <c r="J146" s="21"/>
      <c r="K146" s="21"/>
      <c r="L146" s="21"/>
      <c r="M146" s="21"/>
      <c r="N146" s="21"/>
      <c r="O146" s="33"/>
    </row>
    <row r="147" spans="1:16" s="1" customFormat="1" x14ac:dyDescent="0.25">
      <c r="B147" s="34" t="s">
        <v>491</v>
      </c>
      <c r="G147" s="70"/>
      <c r="H147" s="70"/>
      <c r="I147" s="70"/>
      <c r="J147" s="70"/>
      <c r="K147" s="70"/>
      <c r="L147" s="70"/>
      <c r="M147" s="70"/>
      <c r="N147" s="70"/>
      <c r="O147" s="103"/>
    </row>
    <row r="148" spans="1:16" s="1" customFormat="1" x14ac:dyDescent="0.25">
      <c r="B148" s="34" t="s">
        <v>492</v>
      </c>
      <c r="G148" s="70"/>
      <c r="H148" s="70"/>
      <c r="I148" s="70"/>
      <c r="J148" s="70"/>
      <c r="K148" s="70"/>
      <c r="L148" s="70"/>
      <c r="M148" s="70"/>
      <c r="N148" s="188"/>
      <c r="O148" s="189"/>
    </row>
    <row r="149" spans="1:16" s="1" customFormat="1" ht="4.9000000000000004" customHeight="1" x14ac:dyDescent="0.25">
      <c r="B149" s="34"/>
      <c r="G149" s="21"/>
      <c r="H149" s="21"/>
      <c r="I149" s="21"/>
      <c r="J149" s="21"/>
      <c r="K149" s="21"/>
      <c r="L149" s="21"/>
      <c r="M149" s="21"/>
      <c r="N149" s="21"/>
      <c r="O149" s="33"/>
    </row>
    <row r="150" spans="1:16" s="1" customFormat="1" x14ac:dyDescent="0.25">
      <c r="B150" s="32" t="s">
        <v>472</v>
      </c>
      <c r="G150" s="21"/>
      <c r="H150" s="21"/>
      <c r="I150" s="21"/>
      <c r="J150" s="21"/>
      <c r="K150" s="21"/>
      <c r="L150" s="21"/>
      <c r="M150" s="21"/>
      <c r="N150" s="21"/>
      <c r="O150" s="33"/>
    </row>
    <row r="151" spans="1:16" s="1" customFormat="1" x14ac:dyDescent="0.25">
      <c r="B151" s="34" t="s">
        <v>491</v>
      </c>
      <c r="G151" s="70"/>
      <c r="H151" s="70"/>
      <c r="I151" s="70"/>
      <c r="J151" s="70"/>
      <c r="K151" s="70"/>
      <c r="L151" s="70"/>
      <c r="M151" s="70"/>
      <c r="N151" s="70"/>
      <c r="O151" s="103"/>
    </row>
    <row r="152" spans="1:16" s="1" customFormat="1" x14ac:dyDescent="0.25">
      <c r="B152" s="34" t="s">
        <v>492</v>
      </c>
      <c r="G152" s="70"/>
      <c r="H152" s="70"/>
      <c r="I152" s="70"/>
      <c r="J152" s="70"/>
      <c r="K152" s="70"/>
      <c r="L152" s="70"/>
      <c r="M152" s="70"/>
      <c r="N152" s="188"/>
      <c r="O152" s="189"/>
    </row>
    <row r="153" spans="1:16" s="1" customFormat="1" x14ac:dyDescent="0.25">
      <c r="B153" s="108"/>
      <c r="C153" s="26"/>
      <c r="D153" s="26"/>
      <c r="E153" s="26"/>
      <c r="F153" s="26"/>
      <c r="G153" s="109"/>
      <c r="H153" s="109"/>
      <c r="I153" s="109"/>
      <c r="J153" s="109"/>
      <c r="K153" s="109"/>
      <c r="L153" s="109"/>
      <c r="M153" s="109"/>
      <c r="N153" s="109"/>
      <c r="O153" s="110"/>
    </row>
    <row r="154" spans="1:16" s="1" customFormat="1" x14ac:dyDescent="0.25">
      <c r="B154" s="114"/>
      <c r="C154" s="28"/>
      <c r="D154" s="28"/>
      <c r="E154" s="28"/>
      <c r="F154" s="28"/>
      <c r="G154" s="114"/>
      <c r="H154" s="114"/>
      <c r="I154" s="114"/>
      <c r="J154" s="114"/>
      <c r="K154" s="114"/>
      <c r="L154" s="114"/>
      <c r="M154" s="114"/>
      <c r="N154" s="114"/>
      <c r="O154" s="114"/>
    </row>
    <row r="155" spans="1:16" x14ac:dyDescent="0.25">
      <c r="A155" t="s">
        <v>357</v>
      </c>
      <c r="B155" t="s">
        <v>357</v>
      </c>
      <c r="C155" t="s">
        <v>357</v>
      </c>
      <c r="D155" t="s">
        <v>357</v>
      </c>
      <c r="E155" t="s">
        <v>357</v>
      </c>
      <c r="F155" t="s">
        <v>357</v>
      </c>
      <c r="G155" t="s">
        <v>357</v>
      </c>
      <c r="H155" t="s">
        <v>357</v>
      </c>
      <c r="I155" t="s">
        <v>357</v>
      </c>
      <c r="J155" t="s">
        <v>357</v>
      </c>
      <c r="K155" t="s">
        <v>357</v>
      </c>
      <c r="L155" t="s">
        <v>357</v>
      </c>
      <c r="M155" t="s">
        <v>357</v>
      </c>
      <c r="N155" t="s">
        <v>357</v>
      </c>
      <c r="O155" t="s">
        <v>357</v>
      </c>
      <c r="P155" t="s">
        <v>357</v>
      </c>
    </row>
  </sheetData>
  <mergeCells count="3">
    <mergeCell ref="D2:O2"/>
    <mergeCell ref="B8:O14"/>
    <mergeCell ref="B4:O4"/>
  </mergeCells>
  <dataValidations count="1">
    <dataValidation type="list" errorStyle="warning" allowBlank="1" showInputMessage="1" showErrorMessage="1" errorTitle="Município não existente" error="Por favor selecionar o município a partir da lista." sqref="B53:B88" xr:uid="{00000000-0002-0000-2600-000000000000}">
      <formula1>Municípios</formula1>
    </dataValidation>
  </dataValidations>
  <pageMargins left="0.70866141732283472" right="0.70866141732283472" top="0.74803149606299213" bottom="0.74803149606299213" header="0.31496062992125978" footer="0.31496062992125978"/>
  <pageSetup paperSize="9" scale="35" fitToHeight="0" orientation="portrait"/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tabColor rgb="FF002060"/>
  </sheetPr>
  <dimension ref="B2:T78"/>
  <sheetViews>
    <sheetView showGridLines="0" topLeftCell="A41" zoomScale="85" zoomScaleNormal="85" workbookViewId="0">
      <selection activeCell="E69" sqref="E69"/>
    </sheetView>
  </sheetViews>
  <sheetFormatPr defaultColWidth="9.140625" defaultRowHeight="15" x14ac:dyDescent="0.25"/>
  <cols>
    <col min="1" max="1" width="3.42578125" customWidth="1"/>
    <col min="2" max="7" width="14" customWidth="1"/>
    <col min="8" max="8" width="16.42578125" customWidth="1"/>
    <col min="9" max="13" width="14" customWidth="1"/>
    <col min="14" max="14" width="4" customWidth="1"/>
    <col min="15" max="15" width="9.140625" bestFit="1" customWidth="1"/>
    <col min="16" max="16" width="13.140625" customWidth="1"/>
    <col min="17" max="17" width="4.140625" customWidth="1"/>
    <col min="18" max="18" width="13.7109375" customWidth="1"/>
  </cols>
  <sheetData>
    <row r="2" spans="2:20" x14ac:dyDescent="0.25">
      <c r="B2" s="397" t="s">
        <v>545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132"/>
      <c r="O2" s="132"/>
      <c r="P2" s="132"/>
      <c r="Q2" s="132"/>
      <c r="R2" s="132"/>
      <c r="S2" s="132"/>
      <c r="T2" s="132"/>
    </row>
    <row r="3" spans="2:20" x14ac:dyDescent="0.25"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132"/>
      <c r="O3" s="132"/>
      <c r="P3" s="132"/>
      <c r="Q3" s="132"/>
      <c r="R3" s="132"/>
      <c r="S3" s="132"/>
      <c r="T3" s="132"/>
    </row>
    <row r="4" spans="2:20" x14ac:dyDescent="0.25">
      <c r="B4" s="279" t="s">
        <v>546</v>
      </c>
      <c r="C4" s="280"/>
      <c r="D4" s="280"/>
      <c r="E4" s="280"/>
      <c r="F4" s="304"/>
      <c r="G4" s="304"/>
      <c r="H4" s="304"/>
      <c r="I4" s="304"/>
      <c r="J4" s="304"/>
      <c r="K4" s="304"/>
      <c r="L4" s="304"/>
      <c r="M4" s="304"/>
      <c r="N4" s="132"/>
      <c r="O4" s="132"/>
      <c r="P4" s="132"/>
      <c r="Q4" s="132"/>
      <c r="R4" s="132"/>
      <c r="S4" s="132"/>
      <c r="T4" s="132"/>
    </row>
    <row r="5" spans="2:20" s="288" customFormat="1" ht="16.149999999999999" customHeight="1" thickBot="1" x14ac:dyDescent="0.3"/>
    <row r="6" spans="2:20" ht="22.9" customHeight="1" x14ac:dyDescent="0.25">
      <c r="B6" s="289"/>
      <c r="C6" s="290" t="s">
        <v>547</v>
      </c>
      <c r="D6" s="291"/>
      <c r="E6" s="292">
        <v>2022</v>
      </c>
      <c r="F6" s="291"/>
      <c r="G6" s="291"/>
      <c r="H6" s="291"/>
      <c r="I6" s="291"/>
      <c r="J6" s="291"/>
      <c r="K6" s="291"/>
      <c r="L6" s="293"/>
      <c r="M6" s="294"/>
      <c r="N6" s="291"/>
      <c r="O6" s="291"/>
      <c r="P6" s="291"/>
      <c r="Q6" s="291"/>
      <c r="R6" s="295" t="s">
        <v>548</v>
      </c>
      <c r="S6" s="296" t="s">
        <v>549</v>
      </c>
      <c r="T6" s="297"/>
    </row>
    <row r="7" spans="2:20" x14ac:dyDescent="0.25">
      <c r="B7" s="239"/>
      <c r="C7" s="240"/>
      <c r="D7" s="240"/>
      <c r="E7" s="240"/>
      <c r="F7" s="240"/>
      <c r="G7" s="240"/>
      <c r="H7" s="240"/>
      <c r="I7" s="240"/>
      <c r="J7" s="240"/>
      <c r="K7" s="240"/>
      <c r="L7" s="241"/>
      <c r="M7" s="242"/>
      <c r="N7" s="240"/>
      <c r="O7" s="240"/>
      <c r="P7" s="240"/>
      <c r="Q7" s="240"/>
      <c r="R7" s="240"/>
      <c r="S7" s="240"/>
      <c r="T7" s="244"/>
    </row>
    <row r="8" spans="2:20" x14ac:dyDescent="0.25">
      <c r="B8" s="239"/>
      <c r="C8" s="245"/>
      <c r="D8" s="246"/>
      <c r="E8" s="240"/>
      <c r="F8" s="240"/>
      <c r="G8" s="240"/>
      <c r="H8" s="404" t="s">
        <v>550</v>
      </c>
      <c r="I8" s="240"/>
      <c r="J8" s="240"/>
      <c r="K8" s="240"/>
      <c r="L8" s="247"/>
      <c r="M8" s="242"/>
      <c r="N8" s="240"/>
      <c r="O8" s="248"/>
      <c r="P8" s="401" t="s">
        <v>551</v>
      </c>
      <c r="Q8" s="240"/>
      <c r="R8" s="240"/>
      <c r="S8" s="240"/>
      <c r="T8" s="243"/>
    </row>
    <row r="9" spans="2:20" x14ac:dyDescent="0.25">
      <c r="B9" s="249"/>
      <c r="C9" s="250"/>
      <c r="D9" s="246"/>
      <c r="E9" s="240"/>
      <c r="F9" s="240"/>
      <c r="G9" s="240"/>
      <c r="H9" s="399"/>
      <c r="I9" s="251"/>
      <c r="J9" s="240"/>
      <c r="K9" s="240"/>
      <c r="L9" s="240"/>
      <c r="M9" s="240"/>
      <c r="N9" s="240"/>
      <c r="O9" s="248"/>
      <c r="P9" s="399"/>
      <c r="Q9" s="251"/>
      <c r="R9" s="240"/>
      <c r="S9" s="252"/>
      <c r="T9" s="253"/>
    </row>
    <row r="10" spans="2:20" x14ac:dyDescent="0.25">
      <c r="B10" s="249"/>
      <c r="C10" s="250"/>
      <c r="D10" s="246"/>
      <c r="E10" s="240"/>
      <c r="F10" s="240"/>
      <c r="G10" s="240"/>
      <c r="H10" s="399"/>
      <c r="I10" s="251"/>
      <c r="J10" s="251"/>
      <c r="K10" s="240"/>
      <c r="L10" s="403" t="s">
        <v>552</v>
      </c>
      <c r="M10" s="240"/>
      <c r="N10" s="251"/>
      <c r="O10" s="248"/>
      <c r="P10" s="400"/>
      <c r="Q10" s="251"/>
      <c r="R10" s="240"/>
      <c r="S10" s="252"/>
      <c r="T10" s="253"/>
    </row>
    <row r="11" spans="2:20" x14ac:dyDescent="0.25">
      <c r="B11" s="249"/>
      <c r="C11" s="250"/>
      <c r="D11" s="246"/>
      <c r="E11" s="251"/>
      <c r="F11" s="240"/>
      <c r="G11" s="240"/>
      <c r="H11" s="399"/>
      <c r="I11" s="251"/>
      <c r="J11" s="247"/>
      <c r="K11" s="240"/>
      <c r="L11" s="399"/>
      <c r="M11" s="242"/>
      <c r="N11" s="247"/>
      <c r="O11" s="251"/>
      <c r="P11" s="240"/>
      <c r="Q11" s="251"/>
      <c r="R11" s="402" t="s">
        <v>553</v>
      </c>
      <c r="S11" s="252"/>
      <c r="T11" s="253"/>
    </row>
    <row r="12" spans="2:20" x14ac:dyDescent="0.25">
      <c r="B12" s="249"/>
      <c r="C12" s="250"/>
      <c r="D12" s="246"/>
      <c r="E12" s="251"/>
      <c r="F12" s="240"/>
      <c r="G12" s="240"/>
      <c r="H12" s="399"/>
      <c r="I12" s="251"/>
      <c r="J12" s="240"/>
      <c r="K12" s="240"/>
      <c r="L12" s="400"/>
      <c r="M12" s="240"/>
      <c r="N12" s="251"/>
      <c r="O12" s="248"/>
      <c r="P12" s="251"/>
      <c r="Q12" s="251"/>
      <c r="R12" s="399"/>
      <c r="S12" s="252"/>
      <c r="T12" s="253"/>
    </row>
    <row r="13" spans="2:20" x14ac:dyDescent="0.25">
      <c r="B13" s="249"/>
      <c r="C13" s="250"/>
      <c r="D13" s="246"/>
      <c r="E13" s="353">
        <f>'6_Atividade_METAS_Baixa'!C44</f>
        <v>4539.2299999999996</v>
      </c>
      <c r="F13" s="240"/>
      <c r="G13" s="240"/>
      <c r="H13" s="399"/>
      <c r="I13" s="251"/>
      <c r="J13" s="251"/>
      <c r="K13" s="240"/>
      <c r="L13" s="251"/>
      <c r="M13" s="240"/>
      <c r="N13" s="251"/>
      <c r="O13" s="248"/>
      <c r="P13" s="254"/>
      <c r="Q13" s="251"/>
      <c r="R13" s="400"/>
      <c r="S13" s="252"/>
      <c r="T13" s="253"/>
    </row>
    <row r="14" spans="2:20" x14ac:dyDescent="0.25">
      <c r="B14" s="249"/>
      <c r="C14" s="250"/>
      <c r="D14" s="246"/>
      <c r="E14" s="240"/>
      <c r="F14" s="240"/>
      <c r="G14" s="240"/>
      <c r="H14" s="399"/>
      <c r="I14" s="251"/>
      <c r="J14" s="251"/>
      <c r="K14" s="240"/>
      <c r="L14" s="251"/>
      <c r="M14" s="240"/>
      <c r="N14" s="254"/>
      <c r="O14" s="248"/>
      <c r="P14" s="240"/>
      <c r="Q14" s="251"/>
      <c r="R14" s="240"/>
      <c r="S14" s="252"/>
      <c r="T14" s="253"/>
    </row>
    <row r="15" spans="2:20" x14ac:dyDescent="0.25">
      <c r="B15" s="239"/>
      <c r="C15" s="250"/>
      <c r="D15" s="246"/>
      <c r="E15" s="240"/>
      <c r="F15" s="240"/>
      <c r="G15" s="240"/>
      <c r="H15" s="399"/>
      <c r="I15" s="251"/>
      <c r="J15" s="254"/>
      <c r="K15" s="240"/>
      <c r="L15" s="240"/>
      <c r="M15" s="240"/>
      <c r="N15" s="251"/>
      <c r="O15" s="240"/>
      <c r="P15" s="405" t="s">
        <v>407</v>
      </c>
      <c r="Q15" s="240"/>
      <c r="R15" s="240"/>
      <c r="S15" s="252"/>
      <c r="T15" s="243"/>
    </row>
    <row r="16" spans="2:20" x14ac:dyDescent="0.25">
      <c r="B16" s="239"/>
      <c r="C16" s="250"/>
      <c r="D16" s="246"/>
      <c r="E16" s="240"/>
      <c r="F16" s="240"/>
      <c r="G16" s="240"/>
      <c r="H16" s="399"/>
      <c r="I16" s="240"/>
      <c r="J16" s="240"/>
      <c r="K16" s="240"/>
      <c r="L16" s="240"/>
      <c r="M16" s="240"/>
      <c r="N16" s="240"/>
      <c r="O16" s="240"/>
      <c r="P16" s="400"/>
      <c r="Q16" s="240"/>
      <c r="R16" s="240"/>
      <c r="S16" s="252"/>
      <c r="T16" s="243"/>
    </row>
    <row r="17" spans="2:20" x14ac:dyDescent="0.25">
      <c r="B17" s="239"/>
      <c r="C17" s="250"/>
      <c r="D17" s="246"/>
      <c r="E17" s="240"/>
      <c r="F17" s="240"/>
      <c r="G17" s="240"/>
      <c r="H17" s="399"/>
      <c r="I17" s="240"/>
      <c r="J17" s="240"/>
      <c r="K17" s="240"/>
      <c r="L17" s="240"/>
      <c r="M17" s="240"/>
      <c r="N17" s="254"/>
      <c r="O17" s="240"/>
      <c r="P17" s="251"/>
      <c r="Q17" s="240"/>
      <c r="R17" s="402" t="s">
        <v>553</v>
      </c>
      <c r="S17" s="252"/>
      <c r="T17" s="243"/>
    </row>
    <row r="18" spans="2:20" x14ac:dyDescent="0.25">
      <c r="B18" s="239"/>
      <c r="C18" s="250"/>
      <c r="D18" s="246"/>
      <c r="E18" s="240"/>
      <c r="F18" s="240"/>
      <c r="G18" s="240"/>
      <c r="H18" s="399"/>
      <c r="I18" s="240"/>
      <c r="J18" s="247"/>
      <c r="K18" s="240"/>
      <c r="L18" s="403" t="s">
        <v>554</v>
      </c>
      <c r="M18" s="240"/>
      <c r="N18" s="240"/>
      <c r="O18" s="240"/>
      <c r="P18" s="240"/>
      <c r="Q18" s="240"/>
      <c r="R18" s="400"/>
      <c r="S18" s="252"/>
      <c r="T18" s="243"/>
    </row>
    <row r="19" spans="2:20" x14ac:dyDescent="0.25">
      <c r="B19" s="239"/>
      <c r="C19" s="250"/>
      <c r="D19" s="246"/>
      <c r="E19" s="240"/>
      <c r="F19" s="240"/>
      <c r="G19" s="240"/>
      <c r="H19" s="400"/>
      <c r="I19" s="240"/>
      <c r="J19" s="240"/>
      <c r="K19" s="240"/>
      <c r="L19" s="399"/>
      <c r="M19" s="240"/>
      <c r="N19" s="240"/>
      <c r="O19" s="240"/>
      <c r="P19" s="254"/>
      <c r="Q19" s="240"/>
      <c r="R19" s="240"/>
      <c r="S19" s="252"/>
      <c r="T19" s="243"/>
    </row>
    <row r="20" spans="2:20" x14ac:dyDescent="0.25">
      <c r="B20" s="239"/>
      <c r="C20" s="250"/>
      <c r="D20" s="246"/>
      <c r="E20" s="240"/>
      <c r="F20" s="240"/>
      <c r="G20" s="255"/>
      <c r="H20" s="256"/>
      <c r="I20" s="240"/>
      <c r="J20" s="240"/>
      <c r="K20" s="240"/>
      <c r="L20" s="399"/>
      <c r="M20" s="251"/>
      <c r="N20" s="247"/>
      <c r="O20" s="240"/>
      <c r="P20" s="240"/>
      <c r="Q20" s="240"/>
      <c r="R20" s="240"/>
      <c r="S20" s="252"/>
      <c r="T20" s="243"/>
    </row>
    <row r="21" spans="2:20" x14ac:dyDescent="0.25">
      <c r="B21" s="239"/>
      <c r="C21" s="257" t="s">
        <v>555</v>
      </c>
      <c r="D21" s="246"/>
      <c r="E21" s="240"/>
      <c r="F21" s="240"/>
      <c r="G21" s="240"/>
      <c r="H21" s="406" t="s">
        <v>561</v>
      </c>
      <c r="I21" s="240"/>
      <c r="J21" s="240"/>
      <c r="K21" s="240"/>
      <c r="L21" s="400"/>
      <c r="M21" s="240"/>
      <c r="N21" s="240"/>
      <c r="O21" s="240"/>
      <c r="P21" s="409" t="s">
        <v>411</v>
      </c>
      <c r="Q21" s="240"/>
      <c r="R21" s="240"/>
      <c r="S21" s="251"/>
      <c r="T21" s="243"/>
    </row>
    <row r="22" spans="2:20" x14ac:dyDescent="0.25">
      <c r="B22" s="239"/>
      <c r="C22" s="258"/>
      <c r="D22" s="246"/>
      <c r="E22" s="353">
        <f>'5_Infraestruturas_Baixa'!C45</f>
        <v>0</v>
      </c>
      <c r="F22" s="240"/>
      <c r="G22" s="240"/>
      <c r="H22" s="407"/>
      <c r="I22" s="240"/>
      <c r="J22" s="247"/>
      <c r="K22" s="240"/>
      <c r="L22" s="240"/>
      <c r="M22" s="240"/>
      <c r="N22" s="240"/>
      <c r="O22" s="240"/>
      <c r="P22" s="400"/>
      <c r="Q22" s="240"/>
      <c r="R22" s="398" t="s">
        <v>551</v>
      </c>
      <c r="S22" s="259"/>
      <c r="T22" s="243"/>
    </row>
    <row r="23" spans="2:20" x14ac:dyDescent="0.25">
      <c r="B23" s="239"/>
      <c r="C23" s="260"/>
      <c r="D23" s="246"/>
      <c r="E23" s="242"/>
      <c r="F23" s="242"/>
      <c r="G23" s="242"/>
      <c r="H23" s="408"/>
      <c r="I23" s="242"/>
      <c r="J23" s="240"/>
      <c r="K23" s="242"/>
      <c r="L23" s="240"/>
      <c r="M23" s="242"/>
      <c r="N23" s="247"/>
      <c r="O23" s="242"/>
      <c r="P23" s="240"/>
      <c r="Q23" s="242"/>
      <c r="R23" s="399"/>
      <c r="S23" s="259"/>
      <c r="T23" s="243"/>
    </row>
    <row r="24" spans="2:20" x14ac:dyDescent="0.25">
      <c r="B24" s="239"/>
      <c r="C24" s="260"/>
      <c r="D24" s="246"/>
      <c r="E24" s="240"/>
      <c r="F24" s="240"/>
      <c r="G24" s="240"/>
      <c r="H24" s="240"/>
      <c r="I24" s="240"/>
      <c r="J24" s="247"/>
      <c r="K24" s="240"/>
      <c r="L24" s="240"/>
      <c r="M24" s="242"/>
      <c r="N24" s="240"/>
      <c r="O24" s="248"/>
      <c r="P24" s="247"/>
      <c r="Q24" s="240"/>
      <c r="R24" s="399"/>
      <c r="S24" s="261"/>
      <c r="T24" s="243"/>
    </row>
    <row r="25" spans="2:20" x14ac:dyDescent="0.25">
      <c r="B25" s="239"/>
      <c r="C25" s="250"/>
      <c r="D25" s="246"/>
      <c r="E25" s="240"/>
      <c r="F25" s="240"/>
      <c r="G25" s="240"/>
      <c r="H25" s="240"/>
      <c r="I25" s="240"/>
      <c r="J25" s="240"/>
      <c r="K25" s="240"/>
      <c r="L25" s="403" t="s">
        <v>556</v>
      </c>
      <c r="M25" s="242"/>
      <c r="N25" s="259"/>
      <c r="O25" s="248"/>
      <c r="P25" s="248"/>
      <c r="Q25" s="242"/>
      <c r="R25" s="400"/>
      <c r="S25" s="261"/>
      <c r="T25" s="243"/>
    </row>
    <row r="26" spans="2:20" x14ac:dyDescent="0.25">
      <c r="B26" s="239"/>
      <c r="C26" s="250"/>
      <c r="D26" s="246"/>
      <c r="E26" s="240"/>
      <c r="F26" s="240"/>
      <c r="G26" s="240"/>
      <c r="H26" s="240"/>
      <c r="I26" s="240"/>
      <c r="J26" s="240"/>
      <c r="K26" s="240"/>
      <c r="L26" s="399"/>
      <c r="M26" s="240"/>
      <c r="N26" s="262"/>
      <c r="O26" s="248"/>
      <c r="P26" s="402" t="s">
        <v>557</v>
      </c>
      <c r="Q26" s="240"/>
      <c r="R26" s="240"/>
      <c r="S26" s="261"/>
      <c r="T26" s="243"/>
    </row>
    <row r="27" spans="2:20" x14ac:dyDescent="0.25">
      <c r="B27" s="239"/>
      <c r="C27" s="260"/>
      <c r="D27" s="263"/>
      <c r="E27" s="240"/>
      <c r="F27" s="240"/>
      <c r="G27" s="240"/>
      <c r="H27" s="404" t="s">
        <v>558</v>
      </c>
      <c r="I27" s="240"/>
      <c r="J27" s="240"/>
      <c r="K27" s="240"/>
      <c r="L27" s="399"/>
      <c r="M27" s="240"/>
      <c r="N27" s="240"/>
      <c r="O27" s="248"/>
      <c r="P27" s="400"/>
      <c r="Q27" s="240"/>
      <c r="R27" s="240"/>
      <c r="S27" s="240"/>
      <c r="T27" s="243"/>
    </row>
    <row r="28" spans="2:20" x14ac:dyDescent="0.25">
      <c r="B28" s="239"/>
      <c r="C28" s="260"/>
      <c r="D28" s="240"/>
      <c r="E28" s="240"/>
      <c r="F28" s="240"/>
      <c r="G28" s="240"/>
      <c r="H28" s="399"/>
      <c r="I28" s="240"/>
      <c r="J28" s="264"/>
      <c r="K28" s="240"/>
      <c r="L28" s="399"/>
      <c r="M28" s="242"/>
      <c r="N28" s="240"/>
      <c r="O28" s="248"/>
      <c r="P28" s="240"/>
      <c r="Q28" s="242"/>
      <c r="R28" s="240"/>
      <c r="S28" s="240"/>
      <c r="T28" s="243"/>
    </row>
    <row r="29" spans="2:20" x14ac:dyDescent="0.25">
      <c r="B29" s="239"/>
      <c r="C29" s="265"/>
      <c r="D29" s="240"/>
      <c r="E29" s="240"/>
      <c r="F29" s="240"/>
      <c r="G29" s="240"/>
      <c r="H29" s="399"/>
      <c r="I29" s="240"/>
      <c r="J29" s="240"/>
      <c r="K29" s="240"/>
      <c r="L29" s="399"/>
      <c r="M29" s="242"/>
      <c r="N29" s="262"/>
      <c r="O29" s="248"/>
      <c r="P29" s="402" t="s">
        <v>407</v>
      </c>
      <c r="Q29" s="242"/>
      <c r="R29" s="240"/>
      <c r="S29" s="248"/>
      <c r="T29" s="243"/>
    </row>
    <row r="30" spans="2:20" x14ac:dyDescent="0.25">
      <c r="B30" s="239"/>
      <c r="C30" s="260"/>
      <c r="D30" s="240"/>
      <c r="E30" s="240"/>
      <c r="F30" s="240"/>
      <c r="G30" s="240"/>
      <c r="H30" s="399"/>
      <c r="I30" s="240"/>
      <c r="J30" s="240"/>
      <c r="K30" s="240"/>
      <c r="L30" s="399"/>
      <c r="M30" s="242"/>
      <c r="N30" s="259"/>
      <c r="O30" s="248"/>
      <c r="P30" s="399"/>
      <c r="Q30" s="242"/>
      <c r="R30" s="240"/>
      <c r="S30" s="248"/>
      <c r="T30" s="243"/>
    </row>
    <row r="31" spans="2:20" x14ac:dyDescent="0.25">
      <c r="B31" s="239"/>
      <c r="C31" s="260"/>
      <c r="D31" s="240"/>
      <c r="E31" s="240"/>
      <c r="F31" s="240"/>
      <c r="G31" s="240"/>
      <c r="H31" s="399"/>
      <c r="I31" s="240"/>
      <c r="J31" s="240"/>
      <c r="K31" s="240"/>
      <c r="L31" s="399"/>
      <c r="M31" s="242"/>
      <c r="N31" s="259"/>
      <c r="O31" s="248"/>
      <c r="P31" s="399"/>
      <c r="Q31" s="242"/>
      <c r="R31" s="240"/>
      <c r="S31" s="248"/>
      <c r="T31" s="243"/>
    </row>
    <row r="32" spans="2:20" x14ac:dyDescent="0.25">
      <c r="B32" s="239"/>
      <c r="C32" s="266"/>
      <c r="D32" s="246"/>
      <c r="E32" s="354">
        <f>'6_Atividade_METAS_Baixa'!C7</f>
        <v>16123</v>
      </c>
      <c r="F32" s="240"/>
      <c r="G32" s="240"/>
      <c r="H32" s="399"/>
      <c r="I32" s="240"/>
      <c r="J32" s="240"/>
      <c r="K32" s="240"/>
      <c r="L32" s="400"/>
      <c r="M32" s="240"/>
      <c r="N32" s="240"/>
      <c r="O32" s="248"/>
      <c r="P32" s="399"/>
      <c r="Q32" s="242"/>
      <c r="R32" s="240"/>
      <c r="S32" s="248"/>
      <c r="T32" s="243"/>
    </row>
    <row r="33" spans="2:20" x14ac:dyDescent="0.25">
      <c r="B33" s="239"/>
      <c r="C33" s="267"/>
      <c r="D33" s="246"/>
      <c r="E33" s="240"/>
      <c r="F33" s="240"/>
      <c r="G33" s="240"/>
      <c r="H33" s="399"/>
      <c r="I33" s="240"/>
      <c r="J33" s="240"/>
      <c r="K33" s="240"/>
      <c r="L33" s="240"/>
      <c r="M33" s="240"/>
      <c r="N33" s="262"/>
      <c r="O33" s="240"/>
      <c r="P33" s="399"/>
      <c r="Q33" s="242"/>
      <c r="R33" s="268"/>
      <c r="S33" s="248"/>
      <c r="T33" s="243"/>
    </row>
    <row r="34" spans="2:20" x14ac:dyDescent="0.25">
      <c r="B34" s="239"/>
      <c r="C34" s="267"/>
      <c r="D34" s="246"/>
      <c r="E34" s="240"/>
      <c r="F34" s="240"/>
      <c r="G34" s="240"/>
      <c r="H34" s="399"/>
      <c r="I34" s="240"/>
      <c r="J34" s="240"/>
      <c r="K34" s="240"/>
      <c r="L34" s="240"/>
      <c r="M34" s="240"/>
      <c r="N34" s="240"/>
      <c r="O34" s="240"/>
      <c r="P34" s="400"/>
      <c r="Q34" s="242"/>
      <c r="R34" s="268"/>
      <c r="S34" s="248"/>
      <c r="T34" s="243"/>
    </row>
    <row r="35" spans="2:20" x14ac:dyDescent="0.25">
      <c r="B35" s="239"/>
      <c r="C35" s="250"/>
      <c r="D35" s="246"/>
      <c r="E35" s="240"/>
      <c r="F35" s="240"/>
      <c r="G35" s="240"/>
      <c r="H35" s="399"/>
      <c r="I35" s="240"/>
      <c r="J35" s="240"/>
      <c r="K35" s="240"/>
      <c r="L35" s="240"/>
      <c r="M35" s="240"/>
      <c r="N35" s="240"/>
      <c r="O35" s="240"/>
      <c r="P35" s="268"/>
      <c r="Q35" s="242"/>
      <c r="R35" s="240"/>
      <c r="S35" s="248"/>
      <c r="T35" s="243"/>
    </row>
    <row r="36" spans="2:20" x14ac:dyDescent="0.25">
      <c r="B36" s="239"/>
      <c r="C36" s="250"/>
      <c r="D36" s="246"/>
      <c r="E36" s="240"/>
      <c r="F36" s="240"/>
      <c r="G36" s="240"/>
      <c r="H36" s="399"/>
      <c r="I36" s="240"/>
      <c r="J36" s="240"/>
      <c r="K36" s="240"/>
      <c r="L36" s="240"/>
      <c r="M36" s="240"/>
      <c r="N36" s="259"/>
      <c r="O36" s="240"/>
      <c r="P36" s="268"/>
      <c r="Q36" s="242"/>
      <c r="R36" s="240"/>
      <c r="S36" s="248"/>
      <c r="T36" s="243"/>
    </row>
    <row r="37" spans="2:20" x14ac:dyDescent="0.25">
      <c r="B37" s="239"/>
      <c r="C37" s="250"/>
      <c r="D37" s="246"/>
      <c r="E37" s="240"/>
      <c r="F37" s="240"/>
      <c r="G37" s="240"/>
      <c r="H37" s="399"/>
      <c r="I37" s="240"/>
      <c r="J37" s="240"/>
      <c r="K37" s="240"/>
      <c r="L37" s="240"/>
      <c r="M37" s="242"/>
      <c r="N37" s="262"/>
      <c r="O37" s="269"/>
      <c r="P37" s="402" t="s">
        <v>553</v>
      </c>
      <c r="Q37" s="240"/>
      <c r="R37" s="240"/>
      <c r="S37" s="248"/>
      <c r="T37" s="243"/>
    </row>
    <row r="38" spans="2:20" x14ac:dyDescent="0.25">
      <c r="B38" s="239"/>
      <c r="C38" s="250"/>
      <c r="D38" s="246"/>
      <c r="E38" s="240"/>
      <c r="F38" s="240"/>
      <c r="G38" s="240"/>
      <c r="H38" s="399"/>
      <c r="I38" s="240"/>
      <c r="J38" s="262"/>
      <c r="K38" s="240"/>
      <c r="L38" s="240"/>
      <c r="M38" s="242"/>
      <c r="N38" s="240"/>
      <c r="O38" s="269"/>
      <c r="P38" s="399"/>
      <c r="Q38" s="240"/>
      <c r="R38" s="240"/>
      <c r="S38" s="248"/>
      <c r="T38" s="243"/>
    </row>
    <row r="39" spans="2:20" x14ac:dyDescent="0.25">
      <c r="B39" s="239"/>
      <c r="C39" s="270"/>
      <c r="D39" s="246"/>
      <c r="E39" s="240"/>
      <c r="F39" s="240"/>
      <c r="G39" s="240"/>
      <c r="H39" s="400"/>
      <c r="I39" s="240"/>
      <c r="J39" s="240"/>
      <c r="K39" s="240"/>
      <c r="L39" s="242"/>
      <c r="M39" s="242"/>
      <c r="N39" s="242"/>
      <c r="O39" s="242"/>
      <c r="P39" s="400"/>
      <c r="Q39" s="240"/>
      <c r="R39" s="240"/>
      <c r="S39" s="248"/>
      <c r="T39" s="243"/>
    </row>
    <row r="40" spans="2:20" x14ac:dyDescent="0.25">
      <c r="B40" s="239"/>
      <c r="C40" s="271"/>
      <c r="D40" s="246"/>
      <c r="E40" s="240"/>
      <c r="F40" s="240"/>
      <c r="G40" s="240"/>
      <c r="H40" s="240"/>
      <c r="I40" s="240"/>
      <c r="J40" s="268"/>
      <c r="K40" s="240"/>
      <c r="L40" s="242"/>
      <c r="M40" s="242"/>
      <c r="N40" s="242"/>
      <c r="O40" s="242"/>
      <c r="P40" s="240"/>
      <c r="Q40" s="240"/>
      <c r="R40" s="268"/>
      <c r="S40" s="248"/>
      <c r="T40" s="243"/>
    </row>
    <row r="41" spans="2:20" ht="16.149999999999999" customHeight="1" thickBot="1" x14ac:dyDescent="0.3">
      <c r="B41" s="272"/>
      <c r="C41" s="273"/>
      <c r="D41" s="273"/>
      <c r="E41" s="274"/>
      <c r="F41" s="274"/>
      <c r="G41" s="274"/>
      <c r="H41" s="274"/>
      <c r="I41" s="274"/>
      <c r="J41" s="275"/>
      <c r="K41" s="274"/>
      <c r="L41" s="274"/>
      <c r="M41" s="274"/>
      <c r="N41" s="276"/>
      <c r="O41" s="274"/>
      <c r="P41" s="274"/>
      <c r="Q41" s="274"/>
      <c r="R41" s="277"/>
      <c r="S41" s="277"/>
      <c r="T41" s="278"/>
    </row>
    <row r="42" spans="2:20" s="288" customFormat="1" ht="16.149999999999999" customHeight="1" thickBot="1" x14ac:dyDescent="0.3"/>
    <row r="43" spans="2:20" ht="22.9" customHeight="1" x14ac:dyDescent="0.25">
      <c r="B43" s="289"/>
      <c r="C43" s="290" t="s">
        <v>547</v>
      </c>
      <c r="D43" s="291"/>
      <c r="E43" s="292">
        <v>2030</v>
      </c>
      <c r="F43" s="291"/>
      <c r="G43" s="291"/>
      <c r="H43" s="291"/>
      <c r="I43" s="291"/>
      <c r="J43" s="291"/>
      <c r="K43" s="291"/>
      <c r="L43" s="293"/>
      <c r="M43" s="294"/>
      <c r="N43" s="291"/>
      <c r="O43" s="291"/>
      <c r="P43" s="291"/>
      <c r="Q43" s="291"/>
      <c r="R43" s="295" t="s">
        <v>548</v>
      </c>
      <c r="S43" s="296" t="s">
        <v>549</v>
      </c>
      <c r="T43" s="297"/>
    </row>
    <row r="44" spans="2:20" x14ac:dyDescent="0.25">
      <c r="B44" s="239"/>
      <c r="C44" s="240"/>
      <c r="D44" s="240"/>
      <c r="E44" s="240"/>
      <c r="F44" s="240"/>
      <c r="G44" s="240"/>
      <c r="H44" s="240"/>
      <c r="I44" s="240"/>
      <c r="J44" s="240"/>
      <c r="K44" s="240"/>
      <c r="L44" s="241"/>
      <c r="M44" s="242"/>
      <c r="N44" s="240"/>
      <c r="O44" s="240"/>
      <c r="P44" s="240"/>
      <c r="Q44" s="240"/>
      <c r="R44" s="240"/>
      <c r="S44" s="240"/>
      <c r="T44" s="244"/>
    </row>
    <row r="45" spans="2:20" x14ac:dyDescent="0.25">
      <c r="B45" s="239"/>
      <c r="C45" s="245"/>
      <c r="D45" s="246"/>
      <c r="E45" s="240"/>
      <c r="F45" s="240"/>
      <c r="G45" s="240"/>
      <c r="H45" s="404" t="s">
        <v>550</v>
      </c>
      <c r="I45" s="240"/>
      <c r="J45" s="240"/>
      <c r="K45" s="240"/>
      <c r="L45" s="247"/>
      <c r="M45" s="242"/>
      <c r="N45" s="240"/>
      <c r="O45" s="248"/>
      <c r="P45" s="401" t="s">
        <v>551</v>
      </c>
      <c r="Q45" s="240"/>
      <c r="R45" s="240"/>
      <c r="S45" s="240"/>
      <c r="T45" s="243"/>
    </row>
    <row r="46" spans="2:20" x14ac:dyDescent="0.25">
      <c r="B46" s="249"/>
      <c r="C46" s="250"/>
      <c r="D46" s="246"/>
      <c r="E46" s="240"/>
      <c r="F46" s="240"/>
      <c r="G46" s="240"/>
      <c r="H46" s="399"/>
      <c r="I46" s="251"/>
      <c r="J46" s="240"/>
      <c r="K46" s="240"/>
      <c r="L46" s="240"/>
      <c r="M46" s="240"/>
      <c r="N46" s="240"/>
      <c r="O46" s="248"/>
      <c r="P46" s="399"/>
      <c r="Q46" s="251"/>
      <c r="R46" s="240"/>
      <c r="S46" s="252"/>
      <c r="T46" s="253"/>
    </row>
    <row r="47" spans="2:20" x14ac:dyDescent="0.25">
      <c r="B47" s="249"/>
      <c r="C47" s="250"/>
      <c r="D47" s="246"/>
      <c r="E47" s="240"/>
      <c r="F47" s="240"/>
      <c r="G47" s="240"/>
      <c r="H47" s="399"/>
      <c r="I47" s="251"/>
      <c r="J47" s="251"/>
      <c r="K47" s="240"/>
      <c r="L47" s="403" t="s">
        <v>552</v>
      </c>
      <c r="M47" s="240"/>
      <c r="N47" s="251"/>
      <c r="O47" s="248"/>
      <c r="P47" s="400"/>
      <c r="Q47" s="251"/>
      <c r="R47" s="240"/>
      <c r="S47" s="252"/>
      <c r="T47" s="253"/>
    </row>
    <row r="48" spans="2:20" x14ac:dyDescent="0.25">
      <c r="B48" s="249"/>
      <c r="C48" s="250"/>
      <c r="D48" s="246"/>
      <c r="E48" s="251"/>
      <c r="F48" s="240"/>
      <c r="G48" s="240"/>
      <c r="H48" s="399"/>
      <c r="I48" s="251"/>
      <c r="J48" s="247" t="e">
        <v>#REF!</v>
      </c>
      <c r="K48" s="240"/>
      <c r="L48" s="399"/>
      <c r="M48" s="242"/>
      <c r="N48" s="247"/>
      <c r="O48" s="251"/>
      <c r="P48" s="240"/>
      <c r="Q48" s="251"/>
      <c r="R48" s="402" t="s">
        <v>553</v>
      </c>
      <c r="S48" s="252"/>
      <c r="T48" s="253"/>
    </row>
    <row r="49" spans="2:20" x14ac:dyDescent="0.25">
      <c r="B49" s="249"/>
      <c r="C49" s="250"/>
      <c r="D49" s="246"/>
      <c r="E49" s="251"/>
      <c r="F49" s="240"/>
      <c r="G49" s="240"/>
      <c r="H49" s="399"/>
      <c r="I49" s="251"/>
      <c r="J49" s="240"/>
      <c r="K49" s="240"/>
      <c r="L49" s="400"/>
      <c r="M49" s="240"/>
      <c r="N49" s="251"/>
      <c r="O49" s="248"/>
      <c r="P49" s="251"/>
      <c r="Q49" s="251"/>
      <c r="R49" s="399"/>
      <c r="S49" s="252"/>
      <c r="T49" s="253"/>
    </row>
    <row r="50" spans="2:20" x14ac:dyDescent="0.25">
      <c r="B50" s="249"/>
      <c r="C50" s="250"/>
      <c r="D50" s="246"/>
      <c r="E50" s="353">
        <f>'6_Atividade_METAS_Baixa'!K44</f>
        <v>11078.495433439937</v>
      </c>
      <c r="F50" s="240"/>
      <c r="G50" s="240"/>
      <c r="H50" s="399"/>
      <c r="I50" s="251"/>
      <c r="J50" s="251"/>
      <c r="K50" s="240"/>
      <c r="L50" s="251"/>
      <c r="M50" s="240"/>
      <c r="N50" s="251"/>
      <c r="O50" s="248"/>
      <c r="P50" s="254"/>
      <c r="Q50" s="251"/>
      <c r="R50" s="400"/>
      <c r="S50" s="252"/>
      <c r="T50" s="253"/>
    </row>
    <row r="51" spans="2:20" x14ac:dyDescent="0.25">
      <c r="B51" s="249"/>
      <c r="C51" s="250"/>
      <c r="D51" s="246"/>
      <c r="E51" s="240"/>
      <c r="F51" s="240"/>
      <c r="G51" s="240"/>
      <c r="H51" s="399"/>
      <c r="I51" s="251"/>
      <c r="J51" s="251"/>
      <c r="K51" s="240"/>
      <c r="L51" s="251"/>
      <c r="M51" s="240"/>
      <c r="N51" s="254"/>
      <c r="O51" s="248"/>
      <c r="P51" s="240"/>
      <c r="Q51" s="251"/>
      <c r="R51" s="240"/>
      <c r="S51" s="252"/>
      <c r="T51" s="253"/>
    </row>
    <row r="52" spans="2:20" x14ac:dyDescent="0.25">
      <c r="B52" s="239"/>
      <c r="C52" s="250"/>
      <c r="D52" s="246"/>
      <c r="E52" s="240"/>
      <c r="F52" s="240"/>
      <c r="G52" s="240"/>
      <c r="H52" s="399"/>
      <c r="I52" s="251"/>
      <c r="J52" s="254"/>
      <c r="K52" s="240"/>
      <c r="L52" s="240"/>
      <c r="M52" s="240"/>
      <c r="N52" s="251"/>
      <c r="O52" s="240"/>
      <c r="P52" s="405" t="s">
        <v>407</v>
      </c>
      <c r="Q52" s="240"/>
      <c r="R52" s="240"/>
      <c r="S52" s="252"/>
      <c r="T52" s="243"/>
    </row>
    <row r="53" spans="2:20" x14ac:dyDescent="0.25">
      <c r="B53" s="239"/>
      <c r="C53" s="250"/>
      <c r="D53" s="246"/>
      <c r="E53" s="240"/>
      <c r="F53" s="240"/>
      <c r="G53" s="240"/>
      <c r="H53" s="399"/>
      <c r="I53" s="240"/>
      <c r="J53" s="240"/>
      <c r="K53" s="240"/>
      <c r="L53" s="240"/>
      <c r="M53" s="240"/>
      <c r="N53" s="240"/>
      <c r="O53" s="240"/>
      <c r="P53" s="400"/>
      <c r="Q53" s="240"/>
      <c r="R53" s="240"/>
      <c r="S53" s="252"/>
      <c r="T53" s="243"/>
    </row>
    <row r="54" spans="2:20" x14ac:dyDescent="0.25">
      <c r="B54" s="239"/>
      <c r="C54" s="250"/>
      <c r="D54" s="246"/>
      <c r="E54" s="240"/>
      <c r="F54" s="240"/>
      <c r="G54" s="240"/>
      <c r="H54" s="399"/>
      <c r="I54" s="240"/>
      <c r="J54" s="240"/>
      <c r="K54" s="240"/>
      <c r="L54" s="240"/>
      <c r="M54" s="240"/>
      <c r="N54" s="254"/>
      <c r="O54" s="240"/>
      <c r="P54" s="251"/>
      <c r="Q54" s="240"/>
      <c r="R54" s="402" t="s">
        <v>553</v>
      </c>
      <c r="S54" s="252"/>
      <c r="T54" s="243"/>
    </row>
    <row r="55" spans="2:20" x14ac:dyDescent="0.25">
      <c r="B55" s="239"/>
      <c r="C55" s="250"/>
      <c r="D55" s="246"/>
      <c r="E55" s="240"/>
      <c r="F55" s="240"/>
      <c r="G55" s="240"/>
      <c r="H55" s="399"/>
      <c r="I55" s="240"/>
      <c r="J55" s="247"/>
      <c r="K55" s="240"/>
      <c r="L55" s="403" t="s">
        <v>554</v>
      </c>
      <c r="M55" s="240"/>
      <c r="N55" s="240"/>
      <c r="O55" s="240"/>
      <c r="P55" s="240"/>
      <c r="Q55" s="240"/>
      <c r="R55" s="400"/>
      <c r="S55" s="252"/>
      <c r="T55" s="243"/>
    </row>
    <row r="56" spans="2:20" x14ac:dyDescent="0.25">
      <c r="B56" s="239"/>
      <c r="C56" s="250"/>
      <c r="D56" s="246"/>
      <c r="E56" s="240"/>
      <c r="F56" s="240"/>
      <c r="G56" s="240"/>
      <c r="H56" s="400"/>
      <c r="I56" s="240"/>
      <c r="J56" s="240"/>
      <c r="K56" s="240"/>
      <c r="L56" s="399"/>
      <c r="M56" s="240"/>
      <c r="N56" s="240"/>
      <c r="O56" s="240"/>
      <c r="P56" s="254"/>
      <c r="Q56" s="240"/>
      <c r="R56" s="240"/>
      <c r="S56" s="252"/>
      <c r="T56" s="243"/>
    </row>
    <row r="57" spans="2:20" x14ac:dyDescent="0.25">
      <c r="B57" s="239"/>
      <c r="C57" s="250"/>
      <c r="D57" s="246"/>
      <c r="E57" s="240"/>
      <c r="F57" s="240"/>
      <c r="G57" s="255"/>
      <c r="H57" s="256"/>
      <c r="I57" s="240"/>
      <c r="J57" s="240"/>
      <c r="K57" s="240"/>
      <c r="L57" s="399"/>
      <c r="M57" s="251"/>
      <c r="N57" s="247"/>
      <c r="O57" s="240"/>
      <c r="P57" s="240"/>
      <c r="Q57" s="240"/>
      <c r="R57" s="240"/>
      <c r="S57" s="252"/>
      <c r="T57" s="243"/>
    </row>
    <row r="58" spans="2:20" x14ac:dyDescent="0.25">
      <c r="B58" s="239"/>
      <c r="C58" s="257" t="s">
        <v>555</v>
      </c>
      <c r="D58" s="246"/>
      <c r="E58" s="240"/>
      <c r="F58" s="240"/>
      <c r="G58" s="240"/>
      <c r="H58" s="406" t="s">
        <v>561</v>
      </c>
      <c r="I58" s="240"/>
      <c r="J58" s="240"/>
      <c r="K58" s="240"/>
      <c r="L58" s="400"/>
      <c r="M58" s="240"/>
      <c r="N58" s="240"/>
      <c r="O58" s="240"/>
      <c r="P58" s="409" t="s">
        <v>411</v>
      </c>
      <c r="Q58" s="240"/>
      <c r="R58" s="240"/>
      <c r="S58" s="251"/>
      <c r="T58" s="243"/>
    </row>
    <row r="59" spans="2:20" x14ac:dyDescent="0.25">
      <c r="B59" s="239"/>
      <c r="C59" s="258"/>
      <c r="D59" s="246"/>
      <c r="E59" s="353">
        <f>'5_Infraestruturas_Baixa'!K45</f>
        <v>1444.7131160525814</v>
      </c>
      <c r="F59" s="240"/>
      <c r="G59" s="240"/>
      <c r="H59" s="407"/>
      <c r="I59" s="240"/>
      <c r="J59" s="247"/>
      <c r="K59" s="240"/>
      <c r="L59" s="240"/>
      <c r="M59" s="240"/>
      <c r="N59" s="240"/>
      <c r="O59" s="240"/>
      <c r="P59" s="400"/>
      <c r="Q59" s="240"/>
      <c r="R59" s="398" t="s">
        <v>551</v>
      </c>
      <c r="S59" s="259"/>
      <c r="T59" s="243"/>
    </row>
    <row r="60" spans="2:20" x14ac:dyDescent="0.25">
      <c r="B60" s="239"/>
      <c r="C60" s="260"/>
      <c r="D60" s="246"/>
      <c r="E60" s="242"/>
      <c r="F60" s="242"/>
      <c r="G60" s="242"/>
      <c r="H60" s="408"/>
      <c r="I60" s="242"/>
      <c r="J60" s="240"/>
      <c r="K60" s="242"/>
      <c r="L60" s="240"/>
      <c r="M60" s="242"/>
      <c r="N60" s="247"/>
      <c r="O60" s="242"/>
      <c r="P60" s="240"/>
      <c r="Q60" s="242"/>
      <c r="R60" s="399"/>
      <c r="S60" s="259"/>
      <c r="T60" s="243"/>
    </row>
    <row r="61" spans="2:20" x14ac:dyDescent="0.25">
      <c r="B61" s="239"/>
      <c r="C61" s="260"/>
      <c r="D61" s="246"/>
      <c r="E61" s="240"/>
      <c r="F61" s="240"/>
      <c r="G61" s="240"/>
      <c r="H61" s="240"/>
      <c r="I61" s="240"/>
      <c r="J61" s="247"/>
      <c r="K61" s="240"/>
      <c r="L61" s="240"/>
      <c r="M61" s="242"/>
      <c r="N61" s="240"/>
      <c r="O61" s="248"/>
      <c r="P61" s="247"/>
      <c r="Q61" s="240"/>
      <c r="R61" s="399"/>
      <c r="S61" s="261"/>
      <c r="T61" s="243"/>
    </row>
    <row r="62" spans="2:20" x14ac:dyDescent="0.25">
      <c r="B62" s="239"/>
      <c r="C62" s="250"/>
      <c r="D62" s="246"/>
      <c r="E62" s="240"/>
      <c r="F62" s="240"/>
      <c r="G62" s="240"/>
      <c r="H62" s="240"/>
      <c r="I62" s="240"/>
      <c r="J62" s="240"/>
      <c r="K62" s="240"/>
      <c r="L62" s="403" t="s">
        <v>556</v>
      </c>
      <c r="M62" s="242"/>
      <c r="N62" s="259"/>
      <c r="O62" s="248"/>
      <c r="P62" s="248"/>
      <c r="Q62" s="242"/>
      <c r="R62" s="400"/>
      <c r="S62" s="261"/>
      <c r="T62" s="243"/>
    </row>
    <row r="63" spans="2:20" x14ac:dyDescent="0.25">
      <c r="B63" s="239"/>
      <c r="C63" s="250"/>
      <c r="D63" s="246"/>
      <c r="E63" s="240"/>
      <c r="F63" s="240"/>
      <c r="G63" s="240"/>
      <c r="H63" s="240"/>
      <c r="I63" s="240"/>
      <c r="J63" s="240"/>
      <c r="K63" s="240"/>
      <c r="L63" s="399"/>
      <c r="M63" s="240"/>
      <c r="N63" s="262"/>
      <c r="O63" s="248"/>
      <c r="P63" s="402" t="s">
        <v>557</v>
      </c>
      <c r="Q63" s="240"/>
      <c r="R63" s="240"/>
      <c r="S63" s="261"/>
      <c r="T63" s="243"/>
    </row>
    <row r="64" spans="2:20" x14ac:dyDescent="0.25">
      <c r="B64" s="239"/>
      <c r="C64" s="260"/>
      <c r="D64" s="263"/>
      <c r="E64" s="240"/>
      <c r="F64" s="240"/>
      <c r="G64" s="240"/>
      <c r="H64" s="404" t="s">
        <v>558</v>
      </c>
      <c r="I64" s="240"/>
      <c r="J64" s="240"/>
      <c r="K64" s="240"/>
      <c r="L64" s="399"/>
      <c r="M64" s="240"/>
      <c r="N64" s="240"/>
      <c r="O64" s="248"/>
      <c r="P64" s="400"/>
      <c r="Q64" s="240"/>
      <c r="R64" s="240"/>
      <c r="S64" s="240"/>
      <c r="T64" s="243"/>
    </row>
    <row r="65" spans="2:20" x14ac:dyDescent="0.25">
      <c r="B65" s="239"/>
      <c r="C65" s="260"/>
      <c r="D65" s="240"/>
      <c r="E65" s="240"/>
      <c r="F65" s="240"/>
      <c r="G65" s="240"/>
      <c r="H65" s="399"/>
      <c r="I65" s="240"/>
      <c r="J65" s="264"/>
      <c r="K65" s="240"/>
      <c r="L65" s="399"/>
      <c r="M65" s="242"/>
      <c r="N65" s="240"/>
      <c r="O65" s="248"/>
      <c r="P65" s="240"/>
      <c r="Q65" s="242"/>
      <c r="R65" s="240"/>
      <c r="S65" s="240"/>
      <c r="T65" s="243"/>
    </row>
    <row r="66" spans="2:20" x14ac:dyDescent="0.25">
      <c r="B66" s="239"/>
      <c r="C66" s="265"/>
      <c r="D66" s="240"/>
      <c r="E66" s="240"/>
      <c r="F66" s="240"/>
      <c r="G66" s="240"/>
      <c r="H66" s="399"/>
      <c r="I66" s="240"/>
      <c r="J66" s="240"/>
      <c r="K66" s="240"/>
      <c r="L66" s="399"/>
      <c r="M66" s="242"/>
      <c r="N66" s="262"/>
      <c r="O66" s="248"/>
      <c r="P66" s="402" t="s">
        <v>407</v>
      </c>
      <c r="Q66" s="242"/>
      <c r="R66" s="240"/>
      <c r="S66" s="248"/>
      <c r="T66" s="243"/>
    </row>
    <row r="67" spans="2:20" x14ac:dyDescent="0.25">
      <c r="B67" s="239"/>
      <c r="C67" s="260"/>
      <c r="D67" s="240"/>
      <c r="E67" s="240"/>
      <c r="F67" s="240"/>
      <c r="G67" s="240"/>
      <c r="H67" s="399"/>
      <c r="I67" s="240"/>
      <c r="J67" s="240"/>
      <c r="K67" s="240"/>
      <c r="L67" s="399"/>
      <c r="M67" s="242"/>
      <c r="N67" s="259"/>
      <c r="O67" s="248"/>
      <c r="P67" s="399"/>
      <c r="Q67" s="242"/>
      <c r="R67" s="240"/>
      <c r="S67" s="248"/>
      <c r="T67" s="243"/>
    </row>
    <row r="68" spans="2:20" x14ac:dyDescent="0.25">
      <c r="B68" s="239"/>
      <c r="C68" s="260"/>
      <c r="D68" s="240"/>
      <c r="E68" s="240"/>
      <c r="F68" s="240"/>
      <c r="G68" s="240"/>
      <c r="H68" s="399"/>
      <c r="I68" s="240"/>
      <c r="J68" s="240"/>
      <c r="K68" s="240"/>
      <c r="L68" s="399"/>
      <c r="M68" s="242"/>
      <c r="N68" s="259"/>
      <c r="O68" s="248"/>
      <c r="P68" s="399"/>
      <c r="Q68" s="242"/>
      <c r="R68" s="240"/>
      <c r="S68" s="248"/>
      <c r="T68" s="243"/>
    </row>
    <row r="69" spans="2:20" x14ac:dyDescent="0.25">
      <c r="B69" s="239"/>
      <c r="C69" s="266"/>
      <c r="D69" s="246"/>
      <c r="E69" s="354">
        <f>'6_Atividade_METAS_Baixa'!K7</f>
        <v>8352.2804505074819</v>
      </c>
      <c r="F69" s="240"/>
      <c r="G69" s="240"/>
      <c r="H69" s="399"/>
      <c r="I69" s="240"/>
      <c r="J69" s="240"/>
      <c r="K69" s="240"/>
      <c r="L69" s="400"/>
      <c r="M69" s="240"/>
      <c r="N69" s="240"/>
      <c r="O69" s="248"/>
      <c r="P69" s="399"/>
      <c r="Q69" s="242"/>
      <c r="R69" s="240"/>
      <c r="S69" s="248"/>
      <c r="T69" s="243"/>
    </row>
    <row r="70" spans="2:20" x14ac:dyDescent="0.25">
      <c r="B70" s="239"/>
      <c r="C70" s="267"/>
      <c r="D70" s="246"/>
      <c r="E70" s="240"/>
      <c r="F70" s="240"/>
      <c r="G70" s="240"/>
      <c r="H70" s="399"/>
      <c r="I70" s="240"/>
      <c r="J70" s="240"/>
      <c r="K70" s="240"/>
      <c r="L70" s="240"/>
      <c r="M70" s="240"/>
      <c r="N70" s="262"/>
      <c r="O70" s="240"/>
      <c r="P70" s="399"/>
      <c r="Q70" s="242"/>
      <c r="R70" s="268"/>
      <c r="S70" s="248"/>
      <c r="T70" s="243"/>
    </row>
    <row r="71" spans="2:20" x14ac:dyDescent="0.25">
      <c r="B71" s="239"/>
      <c r="C71" s="267"/>
      <c r="D71" s="246"/>
      <c r="E71" s="240"/>
      <c r="F71" s="240"/>
      <c r="G71" s="240"/>
      <c r="H71" s="399"/>
      <c r="I71" s="240"/>
      <c r="J71" s="240"/>
      <c r="K71" s="240"/>
      <c r="L71" s="240"/>
      <c r="M71" s="240"/>
      <c r="N71" s="240"/>
      <c r="O71" s="240"/>
      <c r="P71" s="400"/>
      <c r="Q71" s="242"/>
      <c r="R71" s="268"/>
      <c r="S71" s="248"/>
      <c r="T71" s="243"/>
    </row>
    <row r="72" spans="2:20" x14ac:dyDescent="0.25">
      <c r="B72" s="239"/>
      <c r="C72" s="250"/>
      <c r="D72" s="246"/>
      <c r="E72" s="240"/>
      <c r="F72" s="240"/>
      <c r="G72" s="240"/>
      <c r="H72" s="399"/>
      <c r="I72" s="240"/>
      <c r="J72" s="240"/>
      <c r="K72" s="240"/>
      <c r="L72" s="240"/>
      <c r="M72" s="240"/>
      <c r="N72" s="240"/>
      <c r="O72" s="240"/>
      <c r="P72" s="268"/>
      <c r="Q72" s="242"/>
      <c r="R72" s="240"/>
      <c r="S72" s="248"/>
      <c r="T72" s="243"/>
    </row>
    <row r="73" spans="2:20" x14ac:dyDescent="0.25">
      <c r="B73" s="239"/>
      <c r="C73" s="250"/>
      <c r="D73" s="246"/>
      <c r="E73" s="240"/>
      <c r="F73" s="240"/>
      <c r="G73" s="240"/>
      <c r="H73" s="399"/>
      <c r="I73" s="240"/>
      <c r="J73" s="240"/>
      <c r="K73" s="240"/>
      <c r="L73" s="240"/>
      <c r="M73" s="240"/>
      <c r="N73" s="259"/>
      <c r="O73" s="240"/>
      <c r="P73" s="268"/>
      <c r="Q73" s="242"/>
      <c r="R73" s="240"/>
      <c r="S73" s="248"/>
      <c r="T73" s="243"/>
    </row>
    <row r="74" spans="2:20" x14ac:dyDescent="0.25">
      <c r="B74" s="239"/>
      <c r="C74" s="250"/>
      <c r="D74" s="246"/>
      <c r="E74" s="240"/>
      <c r="F74" s="240"/>
      <c r="G74" s="240"/>
      <c r="H74" s="399"/>
      <c r="I74" s="240"/>
      <c r="J74" s="240"/>
      <c r="K74" s="240"/>
      <c r="L74" s="240"/>
      <c r="M74" s="242"/>
      <c r="N74" s="262"/>
      <c r="O74" s="269"/>
      <c r="P74" s="402" t="s">
        <v>553</v>
      </c>
      <c r="Q74" s="240"/>
      <c r="R74" s="240"/>
      <c r="S74" s="248"/>
      <c r="T74" s="243"/>
    </row>
    <row r="75" spans="2:20" x14ac:dyDescent="0.25">
      <c r="B75" s="239"/>
      <c r="C75" s="250"/>
      <c r="D75" s="246"/>
      <c r="E75" s="240"/>
      <c r="F75" s="240"/>
      <c r="G75" s="240"/>
      <c r="H75" s="399"/>
      <c r="I75" s="240"/>
      <c r="J75" s="262"/>
      <c r="K75" s="240"/>
      <c r="L75" s="240"/>
      <c r="M75" s="242"/>
      <c r="N75" s="240"/>
      <c r="O75" s="269"/>
      <c r="P75" s="399"/>
      <c r="Q75" s="240"/>
      <c r="R75" s="240"/>
      <c r="S75" s="248"/>
      <c r="T75" s="243"/>
    </row>
    <row r="76" spans="2:20" x14ac:dyDescent="0.25">
      <c r="B76" s="239"/>
      <c r="C76" s="270"/>
      <c r="D76" s="246"/>
      <c r="E76" s="240"/>
      <c r="F76" s="240"/>
      <c r="G76" s="240"/>
      <c r="H76" s="400"/>
      <c r="I76" s="240"/>
      <c r="J76" s="240"/>
      <c r="K76" s="240"/>
      <c r="L76" s="242"/>
      <c r="M76" s="242"/>
      <c r="N76" s="242"/>
      <c r="O76" s="242"/>
      <c r="P76" s="400"/>
      <c r="Q76" s="240"/>
      <c r="R76" s="240"/>
      <c r="S76" s="248"/>
      <c r="T76" s="243"/>
    </row>
    <row r="77" spans="2:20" x14ac:dyDescent="0.25">
      <c r="B77" s="239"/>
      <c r="C77" s="271"/>
      <c r="D77" s="246"/>
      <c r="E77" s="240"/>
      <c r="F77" s="240"/>
      <c r="G77" s="240"/>
      <c r="H77" s="240"/>
      <c r="I77" s="240"/>
      <c r="J77" s="268"/>
      <c r="K77" s="240"/>
      <c r="L77" s="242"/>
      <c r="M77" s="242"/>
      <c r="N77" s="242"/>
      <c r="O77" s="242"/>
      <c r="P77" s="240"/>
      <c r="Q77" s="240"/>
      <c r="R77" s="268"/>
      <c r="S77" s="248"/>
      <c r="T77" s="243"/>
    </row>
    <row r="78" spans="2:20" ht="16.149999999999999" customHeight="1" thickBot="1" x14ac:dyDescent="0.3">
      <c r="B78" s="272"/>
      <c r="C78" s="273"/>
      <c r="D78" s="273"/>
      <c r="E78" s="274"/>
      <c r="F78" s="274"/>
      <c r="G78" s="274"/>
      <c r="H78" s="274"/>
      <c r="I78" s="274"/>
      <c r="J78" s="275"/>
      <c r="K78" s="274"/>
      <c r="L78" s="274"/>
      <c r="M78" s="274"/>
      <c r="N78" s="276"/>
      <c r="O78" s="274"/>
      <c r="P78" s="274"/>
      <c r="Q78" s="274"/>
      <c r="R78" s="277"/>
      <c r="S78" s="277"/>
      <c r="T78" s="278"/>
    </row>
  </sheetData>
  <mergeCells count="31">
    <mergeCell ref="H64:H76"/>
    <mergeCell ref="P52:P53"/>
    <mergeCell ref="P74:P76"/>
    <mergeCell ref="R48:R50"/>
    <mergeCell ref="R17:R18"/>
    <mergeCell ref="L55:L58"/>
    <mergeCell ref="L62:L69"/>
    <mergeCell ref="R54:R55"/>
    <mergeCell ref="P45:P47"/>
    <mergeCell ref="H58:H60"/>
    <mergeCell ref="P58:P59"/>
    <mergeCell ref="P66:P71"/>
    <mergeCell ref="P63:P64"/>
    <mergeCell ref="H8:H19"/>
    <mergeCell ref="P21:P22"/>
    <mergeCell ref="B2:M3"/>
    <mergeCell ref="R22:R25"/>
    <mergeCell ref="P8:P10"/>
    <mergeCell ref="R59:R62"/>
    <mergeCell ref="P37:P39"/>
    <mergeCell ref="L18:L21"/>
    <mergeCell ref="L47:L49"/>
    <mergeCell ref="R11:R13"/>
    <mergeCell ref="H27:H39"/>
    <mergeCell ref="P15:P16"/>
    <mergeCell ref="H45:H56"/>
    <mergeCell ref="H21:H23"/>
    <mergeCell ref="P26:P27"/>
    <mergeCell ref="L25:L32"/>
    <mergeCell ref="L10:L12"/>
    <mergeCell ref="P29:P34"/>
  </mergeCells>
  <pageMargins left="0.7" right="0.7" top="0.75" bottom="0.75" header="0.3" footer="0.3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>
    <tabColor rgb="FF002060"/>
  </sheetPr>
  <dimension ref="B1:J32"/>
  <sheetViews>
    <sheetView workbookViewId="0">
      <selection activeCell="K27" sqref="K27"/>
    </sheetView>
  </sheetViews>
  <sheetFormatPr defaultColWidth="8.7109375" defaultRowHeight="15" x14ac:dyDescent="0.25"/>
  <sheetData>
    <row r="1" spans="2:7" x14ac:dyDescent="0.25">
      <c r="B1" s="198"/>
      <c r="C1" s="198"/>
      <c r="D1" s="198"/>
    </row>
    <row r="2" spans="2:7" x14ac:dyDescent="0.25">
      <c r="B2" s="198" t="str">
        <f ca="1">IF(OR('4_Invest-Medidas-Alta (Resumo)'!C6="",'4_Invest-Medidas-Alta (Resumo)'!C6="[preencher identificação da medida]"),"",'4_Invest-Medidas-Alta (Resumo)'!C6)</f>
        <v/>
      </c>
      <c r="C2" s="198" t="str">
        <f ca="1">IF(B2="","",MAX($C$1:C1)+1)</f>
        <v/>
      </c>
      <c r="D2" s="198" t="str">
        <f t="shared" ref="D2:D31" ca="1" si="0">IFERROR(INDEX($B$2:$B$31,MATCH(ROW()-ROW($C$1),$C$2:$C$31,0)),"")</f>
        <v>Combate ao desperdício alimentar</v>
      </c>
      <c r="G2" t="s">
        <v>480</v>
      </c>
    </row>
    <row r="3" spans="2:7" x14ac:dyDescent="0.25">
      <c r="B3" s="198" t="str">
        <f ca="1">IF(OR('4_Invest-Medidas-Alta (Resumo)'!C7="",'4_Invest-Medidas-Alta (Resumo)'!C7="[preencher identificação da medida]"),"",'4_Invest-Medidas-Alta (Resumo)'!C7)</f>
        <v/>
      </c>
      <c r="C3" s="198" t="str">
        <f ca="1">IF(B3="","",MAX($C$1:C2)+1)</f>
        <v/>
      </c>
      <c r="D3" s="198" t="str">
        <f t="shared" ca="1" si="0"/>
        <v>Fomento e apoio ao estabelecimento de redes de doação, de troca e de reparação</v>
      </c>
    </row>
    <row r="4" spans="2:7" x14ac:dyDescent="0.25">
      <c r="B4" s="198" t="str">
        <f ca="1">IF(OR('4_Invest-Medidas-Alta (Resumo)'!C8="",'4_Invest-Medidas-Alta (Resumo)'!C8="[preencher identificação da medida]"),"",'4_Invest-Medidas-Alta (Resumo)'!C8)</f>
        <v/>
      </c>
      <c r="C4" s="198" t="str">
        <f ca="1">IF(B4="","",MAX($C$1:C3)+1)</f>
        <v/>
      </c>
      <c r="D4" s="198" t="str">
        <f t="shared" ca="1" si="0"/>
        <v>Disponibilização nos ecocentros de áreas para receção de produtos para reutilização</v>
      </c>
      <c r="G4" t="s">
        <v>482</v>
      </c>
    </row>
    <row r="5" spans="2:7" x14ac:dyDescent="0.25">
      <c r="B5" s="198" t="str">
        <f ca="1">IF(OR('4_Invest-Medidas-Alta (Resumo)'!C9="",'4_Invest-Medidas-Alta (Resumo)'!C9="[preencher identificação da medida]"),"",'4_Invest-Medidas-Alta (Resumo)'!C9)</f>
        <v/>
      </c>
      <c r="C5" s="198" t="str">
        <f ca="1">IF(B5="","",MAX($C$1:C4)+1)</f>
        <v/>
      </c>
      <c r="D5" s="198" t="str">
        <f t="shared" ca="1" si="0"/>
        <v>Implementação de boas práticas para a prevenção e redução da produção de resíduos</v>
      </c>
      <c r="G5" t="s">
        <v>559</v>
      </c>
    </row>
    <row r="6" spans="2:7" x14ac:dyDescent="0.25">
      <c r="B6" s="198" t="str">
        <f ca="1">IF(OR('4_Invest-Medidas-Alta (Resumo)'!C10="",'4_Invest-Medidas-Alta (Resumo)'!C10="[preencher identificação da medida]"),"",'4_Invest-Medidas-Alta (Resumo)'!C10)</f>
        <v/>
      </c>
      <c r="C6" s="198" t="str">
        <f ca="1">IF(B6="","",MAX($C$1:C5)+1)</f>
        <v/>
      </c>
      <c r="D6" s="198" t="str">
        <f t="shared" ca="1" si="0"/>
        <v>Implementação de soluções de recolha seletiva de biorresíduos</v>
      </c>
    </row>
    <row r="7" spans="2:7" x14ac:dyDescent="0.25">
      <c r="B7" s="198" t="str">
        <f ca="1">IF(OR('4_Invest-Medidas-Alta (Resumo)'!C11="",'4_Invest-Medidas-Alta (Resumo)'!C11="[preencher identificação da medida]"),"",'4_Invest-Medidas-Alta (Resumo)'!C11)</f>
        <v/>
      </c>
      <c r="C7" s="198" t="str">
        <f ca="1">IF(B7="","",MAX($C$1:C6)+1)</f>
        <v/>
      </c>
      <c r="D7" s="198" t="str">
        <f t="shared" ca="1" si="0"/>
        <v>Promover e operacionalizar a recolha seletiva multimaterial e de outros fluxos</v>
      </c>
      <c r="G7" t="s">
        <v>484</v>
      </c>
    </row>
    <row r="8" spans="2:7" x14ac:dyDescent="0.25">
      <c r="B8" s="198" t="str">
        <f ca="1">IF(OR('4_Invest-Medidas-Alta (Resumo)'!C12="",'4_Invest-Medidas-Alta (Resumo)'!C12="[preencher identificação da medida]"),"",'4_Invest-Medidas-Alta (Resumo)'!C12)</f>
        <v/>
      </c>
      <c r="C8" s="198" t="str">
        <f ca="1">IF(B8="","",MAX($C$1:C7)+1)</f>
        <v/>
      </c>
      <c r="D8" s="198" t="str">
        <f t="shared" ca="1" si="0"/>
        <v>Otimização das operações de recolha</v>
      </c>
      <c r="G8" t="s">
        <v>485</v>
      </c>
    </row>
    <row r="9" spans="2:7" x14ac:dyDescent="0.25">
      <c r="B9" s="198" t="str">
        <f ca="1">IF(OR('4_Invest-Medidas-Alta (Resumo)'!C13="",'4_Invest-Medidas-Alta (Resumo)'!C13="[preencher identificação da medida]"),"",'4_Invest-Medidas-Alta (Resumo)'!C13)</f>
        <v/>
      </c>
      <c r="C9" s="198" t="str">
        <f ca="1">IF(B9="","",MAX($C$1:C8)+1)</f>
        <v/>
      </c>
      <c r="D9" s="198" t="str">
        <f t="shared" ca="1" si="0"/>
        <v>Promover soluções de compostagem doméstica e comunitária</v>
      </c>
      <c r="G9" t="s">
        <v>560</v>
      </c>
    </row>
    <row r="10" spans="2:7" x14ac:dyDescent="0.25">
      <c r="B10" s="198" t="str">
        <f ca="1">IF(OR('4_Invest-Medidas-Alta (Resumo)'!C14="",'4_Invest-Medidas-Alta (Resumo)'!C14="[preencher identificação da medida]"),"",'4_Invest-Medidas-Alta (Resumo)'!C14)</f>
        <v/>
      </c>
      <c r="C10" s="198" t="str">
        <f ca="1">IF(B10="","",MAX($C$1:C9)+1)</f>
        <v/>
      </c>
      <c r="D10" s="198" t="str">
        <f t="shared" ca="1" si="0"/>
        <v>Adoção de instrumentos económico-financeiros</v>
      </c>
    </row>
    <row r="11" spans="2:7" x14ac:dyDescent="0.25">
      <c r="B11" s="198" t="str">
        <f ca="1">IF(OR('4_Invest-Medidas-Alta (Resumo)'!C15="",'4_Invest-Medidas-Alta (Resumo)'!C15="[preencher identificação da medida]"),"",'4_Invest-Medidas-Alta (Resumo)'!C15)</f>
        <v/>
      </c>
      <c r="C11" s="198" t="str">
        <f ca="1">IF(B11="","",MAX($C$1:C10)+1)</f>
        <v/>
      </c>
      <c r="D11" s="198" t="str">
        <f t="shared" ca="1" si="0"/>
        <v>Implementação de ações de fiscalização</v>
      </c>
    </row>
    <row r="12" spans="2:7" x14ac:dyDescent="0.25">
      <c r="B12" s="198" t="str">
        <f ca="1">IF(OR('4_Invest-Medidas-Alta (Resumo)'!C16="",'4_Invest-Medidas-Alta (Resumo)'!C16="[preencher identificação da medida]"),"",'4_Invest-Medidas-Alta (Resumo)'!C16)</f>
        <v/>
      </c>
      <c r="C12" s="198" t="str">
        <f ca="1">IF(B12="","",MAX($C$1:C11)+1)</f>
        <v/>
      </c>
      <c r="D12" s="198" t="str">
        <f t="shared" ca="1" si="0"/>
        <v>Desenvolvimento de campanhas de sensibilização</v>
      </c>
    </row>
    <row r="13" spans="2:7" x14ac:dyDescent="0.25">
      <c r="B13" s="198" t="str">
        <f ca="1">IF(OR('4_Invest-Medidas-Alta (Resumo)'!C17="",'4_Invest-Medidas-Alta (Resumo)'!C17="[preencher identificação da medida]"),"",'4_Invest-Medidas-Alta (Resumo)'!C17)</f>
        <v/>
      </c>
      <c r="C13" s="198" t="str">
        <f ca="1">IF(B13="","",MAX($C$1:C12)+1)</f>
        <v/>
      </c>
      <c r="D13" s="198" t="str">
        <f t="shared" ca="1" si="0"/>
        <v>Desenvolvimento de materiais de comunicação e de sensibilização</v>
      </c>
    </row>
    <row r="14" spans="2:7" x14ac:dyDescent="0.25">
      <c r="B14" s="198" t="str">
        <f ca="1">IF(OR('4_Invest-Medidas-Alta (Resumo)'!C18="",'4_Invest-Medidas-Alta (Resumo)'!C18="[preencher identificação da medida]"),"",'4_Invest-Medidas-Alta (Resumo)'!C18)</f>
        <v/>
      </c>
      <c r="C14" s="198" t="str">
        <f ca="1">IF(B14="","",MAX($C$1:C13)+1)</f>
        <v/>
      </c>
      <c r="D14" s="198" t="str">
        <f t="shared" ca="1" si="0"/>
        <v/>
      </c>
    </row>
    <row r="15" spans="2:7" x14ac:dyDescent="0.25">
      <c r="B15" s="198" t="str">
        <f ca="1">IF(OR('4_Invest-Medidas-Alta (Resumo)'!C19="",'4_Invest-Medidas-Alta (Resumo)'!C19="[preencher identificação da medida]"),"",'4_Invest-Medidas-Alta (Resumo)'!C19)</f>
        <v/>
      </c>
      <c r="C15" s="198" t="str">
        <f ca="1">IF(B15="","",MAX($C$1:C14)+1)</f>
        <v/>
      </c>
      <c r="D15" s="198" t="str">
        <f t="shared" ca="1" si="0"/>
        <v/>
      </c>
    </row>
    <row r="16" spans="2:7" x14ac:dyDescent="0.25">
      <c r="B16" s="198" t="str">
        <f ca="1">IF(OR('4_Invest-Medidas-Alta (Resumo)'!C20="",'4_Invest-Medidas-Alta (Resumo)'!C20="[preencher identificação da medida]"),"",'4_Invest-Medidas-Alta (Resumo)'!C20)</f>
        <v/>
      </c>
      <c r="C16" s="198" t="str">
        <f ca="1">IF(B16="","",MAX($C$1:C15)+1)</f>
        <v/>
      </c>
      <c r="D16" s="198" t="str">
        <f t="shared" ca="1" si="0"/>
        <v/>
      </c>
    </row>
    <row r="17" spans="2:10" x14ac:dyDescent="0.25">
      <c r="B17" s="198" t="str">
        <f ca="1">IF(OR('7_Invest-Medidas-Baixa (Resumo)'!C6="",'7_Invest-Medidas-Baixa (Resumo)'!C6="[preencher identificação da medida]"),"",'7_Invest-Medidas-Baixa (Resumo)'!C6)</f>
        <v>Combate ao desperdício alimentar</v>
      </c>
      <c r="C17" s="198">
        <f ca="1">IF(B17="","",MAX($C$1:C16)+1)</f>
        <v>1</v>
      </c>
      <c r="D17" s="198" t="str">
        <f t="shared" ca="1" si="0"/>
        <v/>
      </c>
    </row>
    <row r="18" spans="2:10" x14ac:dyDescent="0.25">
      <c r="B18" s="198" t="str">
        <f ca="1">IF(OR('7_Invest-Medidas-Baixa (Resumo)'!C7="",'7_Invest-Medidas-Baixa (Resumo)'!C7="[preencher identificação da medida]"),"",'7_Invest-Medidas-Baixa (Resumo)'!C7)</f>
        <v>Fomento e apoio ao estabelecimento de redes de doação, de troca e de reparação</v>
      </c>
      <c r="C18" s="198">
        <f ca="1">IF(B18="","",MAX($C$1:C17)+1)</f>
        <v>2</v>
      </c>
      <c r="D18" s="198" t="str">
        <f t="shared" ca="1" si="0"/>
        <v/>
      </c>
    </row>
    <row r="19" spans="2:10" x14ac:dyDescent="0.25">
      <c r="B19" s="198" t="str">
        <f ca="1">IF(OR('7_Invest-Medidas-Baixa (Resumo)'!C8="",'7_Invest-Medidas-Baixa (Resumo)'!C8="[preencher identificação da medida]"),"",'7_Invest-Medidas-Baixa (Resumo)'!C8)</f>
        <v>Disponibilização nos ecocentros de áreas para receção de produtos para reutilização</v>
      </c>
      <c r="C19" s="198">
        <f ca="1">IF(B19="","",MAX($C$1:C18)+1)</f>
        <v>3</v>
      </c>
      <c r="D19" s="198" t="str">
        <f t="shared" ca="1" si="0"/>
        <v/>
      </c>
    </row>
    <row r="20" spans="2:10" x14ac:dyDescent="0.25">
      <c r="B20" s="198" t="str">
        <f ca="1">IF(OR('7_Invest-Medidas-Baixa (Resumo)'!C9="",'7_Invest-Medidas-Baixa (Resumo)'!C9="[preencher identificação da medida]"),"",'7_Invest-Medidas-Baixa (Resumo)'!C9)</f>
        <v>Implementação de boas práticas para a prevenção e redução da produção de resíduos</v>
      </c>
      <c r="C20" s="198">
        <f ca="1">IF(B20="","",MAX($C$1:C19)+1)</f>
        <v>4</v>
      </c>
      <c r="D20" s="198" t="str">
        <f t="shared" ca="1" si="0"/>
        <v/>
      </c>
    </row>
    <row r="21" spans="2:10" x14ac:dyDescent="0.25">
      <c r="B21" s="198" t="str">
        <f ca="1">IF(OR('7_Invest-Medidas-Baixa (Resumo)'!C10="",'7_Invest-Medidas-Baixa (Resumo)'!C10="[preencher identificação da medida]"),"",'7_Invest-Medidas-Baixa (Resumo)'!C10)</f>
        <v>Implementação de soluções de recolha seletiva de biorresíduos</v>
      </c>
      <c r="C21" s="198">
        <f ca="1">IF(B21="","",MAX($C$1:C20)+1)</f>
        <v>5</v>
      </c>
      <c r="D21" s="198" t="str">
        <f t="shared" ca="1" si="0"/>
        <v/>
      </c>
    </row>
    <row r="22" spans="2:10" x14ac:dyDescent="0.25">
      <c r="B22" s="198" t="str">
        <f ca="1">IF(OR('7_Invest-Medidas-Baixa (Resumo)'!C11="",'7_Invest-Medidas-Baixa (Resumo)'!C11="[preencher identificação da medida]"),"",'7_Invest-Medidas-Baixa (Resumo)'!C11)</f>
        <v>Promover e operacionalizar a recolha seletiva multimaterial e de outros fluxos</v>
      </c>
      <c r="C22" s="198">
        <f ca="1">IF(B22="","",MAX($C$1:C21)+1)</f>
        <v>6</v>
      </c>
      <c r="D22" s="198" t="str">
        <f t="shared" ca="1" si="0"/>
        <v/>
      </c>
      <c r="H22" t="s">
        <v>479</v>
      </c>
      <c r="I22" t="s">
        <v>481</v>
      </c>
      <c r="J22" t="s">
        <v>483</v>
      </c>
    </row>
    <row r="23" spans="2:10" x14ac:dyDescent="0.25">
      <c r="B23" s="198" t="str">
        <f ca="1">IF(OR('7_Invest-Medidas-Baixa (Resumo)'!C12="",'7_Invest-Medidas-Baixa (Resumo)'!C12="[preencher identificação da medida]"),"",'7_Invest-Medidas-Baixa (Resumo)'!C12)</f>
        <v>Otimização das operações de recolha</v>
      </c>
      <c r="C23" s="198">
        <f ca="1">IF(B23="","",MAX($C$1:C22)+1)</f>
        <v>7</v>
      </c>
      <c r="D23" s="198" t="str">
        <f t="shared" ca="1" si="0"/>
        <v/>
      </c>
    </row>
    <row r="24" spans="2:10" x14ac:dyDescent="0.25">
      <c r="B24" s="198" t="str">
        <f ca="1">IF(OR('7_Invest-Medidas-Baixa (Resumo)'!C13="",'7_Invest-Medidas-Baixa (Resumo)'!C13="[preencher identificação da medida]"),"",'7_Invest-Medidas-Baixa (Resumo)'!C13)</f>
        <v>Promover soluções de compostagem doméstica e comunitária</v>
      </c>
      <c r="C24" s="198">
        <f ca="1">IF(B24="","",MAX($C$1:C23)+1)</f>
        <v>8</v>
      </c>
      <c r="D24" s="198" t="str">
        <f t="shared" ca="1" si="0"/>
        <v/>
      </c>
    </row>
    <row r="25" spans="2:10" x14ac:dyDescent="0.25">
      <c r="B25" s="198" t="str">
        <f ca="1">IF(OR('7_Invest-Medidas-Baixa (Resumo)'!C14="",'7_Invest-Medidas-Baixa (Resumo)'!C14="[preencher identificação da medida]"),"",'7_Invest-Medidas-Baixa (Resumo)'!C14)</f>
        <v>Adoção de instrumentos económico-financeiros</v>
      </c>
      <c r="C25" s="198">
        <f ca="1">IF(B25="","",MAX($C$1:C24)+1)</f>
        <v>9</v>
      </c>
      <c r="D25" s="198" t="str">
        <f t="shared" ca="1" si="0"/>
        <v/>
      </c>
    </row>
    <row r="26" spans="2:10" x14ac:dyDescent="0.25">
      <c r="B26" s="198" t="str">
        <f ca="1">IF(OR('7_Invest-Medidas-Baixa (Resumo)'!C15="",'7_Invest-Medidas-Baixa (Resumo)'!C15="[preencher identificação da medida]"),"",'7_Invest-Medidas-Baixa (Resumo)'!C15)</f>
        <v>Implementação de ações de fiscalização</v>
      </c>
      <c r="C26" s="198">
        <f ca="1">IF(B26="","",MAX($C$1:C25)+1)</f>
        <v>10</v>
      </c>
      <c r="D26" s="198" t="str">
        <f t="shared" ca="1" si="0"/>
        <v/>
      </c>
    </row>
    <row r="27" spans="2:10" x14ac:dyDescent="0.25">
      <c r="B27" s="198" t="str">
        <f ca="1">IF(OR('7_Invest-Medidas-Baixa (Resumo)'!C16="",'7_Invest-Medidas-Baixa (Resumo)'!C16="[preencher identificação da medida]"),"",'7_Invest-Medidas-Baixa (Resumo)'!C16)</f>
        <v>Desenvolvimento de campanhas de sensibilização</v>
      </c>
      <c r="C27" s="198">
        <f ca="1">IF(B27="","",MAX($C$1:C26)+1)</f>
        <v>11</v>
      </c>
      <c r="D27" s="198" t="str">
        <f t="shared" ca="1" si="0"/>
        <v/>
      </c>
    </row>
    <row r="28" spans="2:10" x14ac:dyDescent="0.25">
      <c r="B28" s="198" t="str">
        <f ca="1">IF(OR('7_Invest-Medidas-Baixa (Resumo)'!C17="",'7_Invest-Medidas-Baixa (Resumo)'!C17="[preencher identificação da medida]"),"",'7_Invest-Medidas-Baixa (Resumo)'!C17)</f>
        <v>Desenvolvimento de materiais de comunicação e de sensibilização</v>
      </c>
      <c r="C28" s="198">
        <f ca="1">IF(B28="","",MAX($C$1:C27)+1)</f>
        <v>12</v>
      </c>
      <c r="D28" s="198" t="str">
        <f t="shared" ca="1" si="0"/>
        <v/>
      </c>
    </row>
    <row r="29" spans="2:10" x14ac:dyDescent="0.25">
      <c r="B29" s="198" t="str">
        <f ca="1">IF(OR('7_Invest-Medidas-Baixa (Resumo)'!C18="",'7_Invest-Medidas-Baixa (Resumo)'!C18="[preencher identificação da medida]"),"",'7_Invest-Medidas-Baixa (Resumo)'!C18)</f>
        <v/>
      </c>
      <c r="C29" s="198" t="str">
        <f ca="1">IF(B29="","",MAX($C$1:C28)+1)</f>
        <v/>
      </c>
      <c r="D29" s="198" t="str">
        <f t="shared" ca="1" si="0"/>
        <v/>
      </c>
    </row>
    <row r="30" spans="2:10" x14ac:dyDescent="0.25">
      <c r="B30" s="198" t="str">
        <f ca="1">IF(OR('7_Invest-Medidas-Baixa (Resumo)'!C19="",'7_Invest-Medidas-Baixa (Resumo)'!C19="[preencher identificação da medida]"),"",'7_Invest-Medidas-Baixa (Resumo)'!C19)</f>
        <v/>
      </c>
      <c r="C30" s="198" t="str">
        <f ca="1">IF(B30="","",MAX($C$1:C29)+1)</f>
        <v/>
      </c>
      <c r="D30" s="198" t="str">
        <f t="shared" ca="1" si="0"/>
        <v/>
      </c>
    </row>
    <row r="31" spans="2:10" x14ac:dyDescent="0.25">
      <c r="B31" s="198" t="str">
        <f ca="1">IF(OR('7_Invest-Medidas-Baixa (Resumo)'!C20="",'7_Invest-Medidas-Baixa (Resumo)'!C20="[preencher identificação da medida]"),"",'7_Invest-Medidas-Baixa (Resumo)'!C20)</f>
        <v/>
      </c>
      <c r="C31" s="198" t="str">
        <f ca="1">IF(B31="","",MAX($C$1:C30)+1)</f>
        <v/>
      </c>
      <c r="D31" s="198" t="str">
        <f t="shared" ca="1" si="0"/>
        <v/>
      </c>
    </row>
    <row r="32" spans="2:10" x14ac:dyDescent="0.25">
      <c r="B32" s="198"/>
      <c r="C32" s="198"/>
      <c r="D32" s="19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41</vt:i4>
      </vt:variant>
      <vt:variant>
        <vt:lpstr>Intervalos com Nome</vt:lpstr>
      </vt:variant>
      <vt:variant>
        <vt:i4>2</vt:i4>
      </vt:variant>
    </vt:vector>
  </HeadingPairs>
  <TitlesOfParts>
    <vt:vector size="43" baseType="lpstr">
      <vt:lpstr>Capa</vt:lpstr>
      <vt:lpstr>Instruções de preenchimento</vt:lpstr>
      <vt:lpstr>1_Caracterização</vt:lpstr>
      <vt:lpstr>2_Infraestruturas_Alta</vt:lpstr>
      <vt:lpstr>3_Atividade_METAS_Alta</vt:lpstr>
      <vt:lpstr>4_Invest-Medidas-Alta (Resumo)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5_Infraestruturas_Baixa</vt:lpstr>
      <vt:lpstr>6_Atividade_METAS_Baixa</vt:lpstr>
      <vt:lpstr>7_Invest-Medidas-Baixa (Resumo)</vt:lpstr>
      <vt:lpstr>7.1</vt:lpstr>
      <vt:lpstr>7.2</vt:lpstr>
      <vt:lpstr>7.3</vt:lpstr>
      <vt:lpstr>7.4</vt:lpstr>
      <vt:lpstr>7.5</vt:lpstr>
      <vt:lpstr>7.6</vt:lpstr>
      <vt:lpstr>7.7</vt:lpstr>
      <vt:lpstr>7.8</vt:lpstr>
      <vt:lpstr>7.9</vt:lpstr>
      <vt:lpstr>7.10</vt:lpstr>
      <vt:lpstr>7.11</vt:lpstr>
      <vt:lpstr>7.12</vt:lpstr>
      <vt:lpstr>7.13</vt:lpstr>
      <vt:lpstr>7.14</vt:lpstr>
      <vt:lpstr>7.15</vt:lpstr>
      <vt:lpstr>8_Fluxograma IO</vt:lpstr>
      <vt:lpstr>Aux</vt:lpstr>
      <vt:lpstr>Municípios</vt:lpstr>
      <vt:lpstr>'7.15'!Títulos_de_Impressão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DSR</dc:creator>
  <cp:lastModifiedBy>João Gonçalo Venâncio Lourenço</cp:lastModifiedBy>
  <dcterms:created xsi:type="dcterms:W3CDTF">2021-10-10T16:44:31Z</dcterms:created>
  <dcterms:modified xsi:type="dcterms:W3CDTF">2024-12-16T16:25:09Z</dcterms:modified>
</cp:coreProperties>
</file>